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1.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3.xml" ContentType="application/vnd.openxmlformats-officedocument.drawing+xml"/>
  <Override PartName="/xl/charts/colors8.xml" ContentType="application/vnd.ms-office.chartcolorstyle+xml"/>
  <Override PartName="/xl/metadata.xml" ContentType="application/vnd.openxmlformats-officedocument.spreadsheetml.sheetMetadata+xml"/>
  <Override PartName="/xl/richData/rdrichvalue.xml" ContentType="application/vnd.ms-excel.rdrichvalu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richData/rdrichvaluestructure.xml" ContentType="application/vnd.ms-excel.rdrichvaluestructur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hidePivotFieldList="1"/>
  <xr:revisionPtr revIDLastSave="0" documentId="13_ncr:1_{C5AD0041-1F17-4067-8C59-11B40744B771}" xr6:coauthVersionLast="47" xr6:coauthVersionMax="47" xr10:uidLastSave="{00000000-0000-0000-0000-000000000000}"/>
  <bookViews>
    <workbookView xWindow="22932" yWindow="-108" windowWidth="30936" windowHeight="16776" activeTab="1" xr2:uid="{DD2704BD-7759-45A2-A0CA-FA2E7B8FC75E}"/>
  </bookViews>
  <sheets>
    <sheet name="ラインリスト" sheetId="2" r:id="rId1"/>
    <sheet name="ラインリスト (記載例)" sheetId="14" r:id="rId2"/>
    <sheet name="【保健所タブ】エピカーブ" sheetId="13" r:id="rId3"/>
    <sheet name="【保健所タブ】エピカーブ (記載例)" sheetId="16" r:id="rId4"/>
    <sheet name="【保健所タブ】対応記録" sheetId="11" r:id="rId5"/>
    <sheet name="【保健所タブ】選択項目" sheetId="7" r:id="rId6"/>
  </sheets>
  <definedNames>
    <definedName name="_xlnm._FilterDatabase" localSheetId="0" hidden="1">ラインリスト!$A$2:$AS$2</definedName>
    <definedName name="_xlnm._FilterDatabase" localSheetId="1" hidden="1">'ラインリスト (記載例)'!$A$2:$AS$2</definedName>
    <definedName name="_xlnm.Print_Titles" localSheetId="0">ラインリスト!$2:$2</definedName>
    <definedName name="_xlnm.Print_Titles" localSheetId="1">'ラインリスト (記載例)'!$2:$2</definedName>
    <definedName name="StaffOptions">【保健所タブ】選択項目!$H$2:$H$8</definedName>
    <definedName name="UserOptions">【保健所タブ】選択項目!$I$2:$I$6</definedName>
    <definedName name="症状">【保健所タブ】選択項目!$J$2:$J$7</definedName>
    <definedName name="利用者" localSheetId="5">【保健所タブ】選択項目!$H$1:$H$8</definedName>
    <definedName name="利用者以外" localSheetId="5">【保健所タブ】選択項目!$I$1:$I$6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0" i="13" l="1" a="1"/>
  <c r="C50" i="13" s="1"/>
  <c r="S2" i="14"/>
  <c r="R2" i="14" s="1"/>
  <c r="Q2" i="14" s="1"/>
  <c r="P2" i="14" s="1"/>
  <c r="C260" i="13" l="1"/>
  <c r="C218" i="13"/>
  <c r="C176" i="13"/>
  <c r="T2" i="14"/>
  <c r="U2" i="14" s="1"/>
  <c r="V2" i="14" s="1"/>
  <c r="W2" i="14" s="1"/>
  <c r="X2" i="14" s="1"/>
  <c r="Y2" i="14" s="1"/>
  <c r="Z2" i="14" s="1"/>
  <c r="AA2" i="14" s="1"/>
  <c r="AB2" i="14" s="1"/>
  <c r="AC2" i="14" s="1"/>
  <c r="AD2" i="14" s="1"/>
  <c r="AE2" i="14" s="1"/>
  <c r="AF2" i="14" s="1"/>
  <c r="AG2" i="14" s="1"/>
  <c r="AH2" i="14" s="1"/>
  <c r="AI2" i="14" s="1"/>
  <c r="AJ2" i="14" s="1"/>
  <c r="AK2" i="14" s="1"/>
  <c r="AL2" i="14" s="1"/>
  <c r="AM2" i="14" s="1"/>
  <c r="AN2" i="14" s="1"/>
  <c r="AO2" i="14" s="1"/>
  <c r="AP2" i="14" s="1"/>
  <c r="AQ2" i="14" s="1"/>
  <c r="AR2" i="14" s="1"/>
  <c r="AS2" i="14" s="1"/>
  <c r="H261" i="13" a="1"/>
  <c r="H261" i="13" s="1"/>
  <c r="H219" i="13" a="1"/>
  <c r="H219" i="13" s="1"/>
  <c r="H177" i="13" a="1"/>
  <c r="H177" i="13" s="1"/>
  <c r="H135" i="13" a="1"/>
  <c r="H135" i="13" s="1"/>
  <c r="H93" i="13" a="1"/>
  <c r="H93" i="13" s="1"/>
  <c r="H8" i="13" a="1"/>
  <c r="H8" i="13" s="1"/>
  <c r="B267" i="13"/>
  <c r="B266" i="13" s="1"/>
  <c r="B225" i="13"/>
  <c r="B224" i="13" s="1"/>
  <c r="B223" i="13" s="1"/>
  <c r="K218" i="13"/>
  <c r="J218" i="13"/>
  <c r="I218" i="13"/>
  <c r="H218" i="13"/>
  <c r="G218" i="13"/>
  <c r="F218" i="13"/>
  <c r="E218" i="13"/>
  <c r="D218" i="13"/>
  <c r="B183" i="13"/>
  <c r="B184" i="13" s="1"/>
  <c r="B141" i="13"/>
  <c r="B140" i="13" s="1"/>
  <c r="B99" i="13"/>
  <c r="B98" i="13" s="1"/>
  <c r="K96" i="13"/>
  <c r="B57" i="13"/>
  <c r="G57" i="13" s="1" a="1"/>
  <c r="G57" i="13" s="1"/>
  <c r="B15" i="13"/>
  <c r="B14" i="13" s="1"/>
  <c r="J14" i="13" s="1"/>
  <c r="L2" i="7" a="1"/>
  <c r="L2" i="7" s="1"/>
  <c r="K2" i="7" a="1"/>
  <c r="K2" i="7" s="1"/>
  <c r="H57" i="13" l="1" a="1"/>
  <c r="H57" i="13" s="1"/>
  <c r="C57" i="13" a="1"/>
  <c r="C57" i="13" s="1"/>
  <c r="M4" i="16"/>
  <c r="N4" i="16"/>
  <c r="B56" i="13"/>
  <c r="E57" i="13" a="1"/>
  <c r="E57" i="13" s="1"/>
  <c r="I57" i="13" a="1"/>
  <c r="I57" i="13" s="1"/>
  <c r="F57" i="13" a="1"/>
  <c r="F57" i="13" s="1"/>
  <c r="K57" i="13" a="1"/>
  <c r="K57" i="13" s="1"/>
  <c r="D57" i="13" a="1"/>
  <c r="D57" i="13" s="1"/>
  <c r="J57" i="13" a="1"/>
  <c r="J57" i="13" s="1"/>
  <c r="L57" i="13" a="1"/>
  <c r="L57" i="13" s="1"/>
  <c r="B182" i="13"/>
  <c r="B181" i="13" s="1"/>
  <c r="F225" i="13"/>
  <c r="G225" i="13"/>
  <c r="J15" i="13"/>
  <c r="K15" i="13"/>
  <c r="J223" i="13"/>
  <c r="G224" i="13"/>
  <c r="J224" i="13"/>
  <c r="K224" i="13"/>
  <c r="K14" i="13"/>
  <c r="H14" i="13"/>
  <c r="G14" i="13"/>
  <c r="D14" i="13"/>
  <c r="F14" i="13"/>
  <c r="E14" i="13"/>
  <c r="I14" i="13"/>
  <c r="I15" i="13"/>
  <c r="G15" i="13"/>
  <c r="B16" i="13"/>
  <c r="F15" i="13"/>
  <c r="E15" i="13"/>
  <c r="D15" i="13"/>
  <c r="H15" i="13"/>
  <c r="C225" i="13"/>
  <c r="E225" i="13"/>
  <c r="B13" i="13"/>
  <c r="B139" i="13"/>
  <c r="C134" i="13"/>
  <c r="B185" i="13"/>
  <c r="C15" i="13"/>
  <c r="I224" i="13"/>
  <c r="I225" i="13"/>
  <c r="B97" i="13"/>
  <c r="B58" i="13"/>
  <c r="B142" i="13"/>
  <c r="B100" i="13"/>
  <c r="H224" i="13"/>
  <c r="H223" i="13"/>
  <c r="B222" i="13"/>
  <c r="G223" i="13"/>
  <c r="F223" i="13"/>
  <c r="K223" i="13"/>
  <c r="D223" i="13"/>
  <c r="C223" i="13"/>
  <c r="I223" i="13"/>
  <c r="E223" i="13"/>
  <c r="B265" i="13"/>
  <c r="J225" i="13"/>
  <c r="B268" i="13"/>
  <c r="F224" i="13"/>
  <c r="E224" i="13"/>
  <c r="D224" i="13"/>
  <c r="H225" i="13"/>
  <c r="K225" i="13"/>
  <c r="B226" i="13"/>
  <c r="D225" i="13"/>
  <c r="K58" i="13" l="1" a="1"/>
  <c r="K58" i="13" s="1"/>
  <c r="C58" i="13" a="1"/>
  <c r="C58" i="13" s="1"/>
  <c r="E58" i="13" a="1"/>
  <c r="E58" i="13" s="1"/>
  <c r="D58" i="13" a="1"/>
  <c r="D58" i="13" s="1"/>
  <c r="L58" i="13" a="1"/>
  <c r="L58" i="13" s="1"/>
  <c r="F58" i="13" a="1"/>
  <c r="F58" i="13" s="1"/>
  <c r="I56" i="13" a="1"/>
  <c r="I56" i="13" s="1"/>
  <c r="G56" i="13" a="1"/>
  <c r="G56" i="13" s="1"/>
  <c r="C56" i="13" a="1"/>
  <c r="C56" i="13" s="1"/>
  <c r="H56" i="13" a="1"/>
  <c r="H56" i="13" s="1"/>
  <c r="G58" i="13" a="1"/>
  <c r="G58" i="13" s="1"/>
  <c r="H58" i="13" a="1"/>
  <c r="H58" i="13" s="1"/>
  <c r="I58" i="13" a="1"/>
  <c r="I58" i="13" s="1"/>
  <c r="J58" i="13" a="1"/>
  <c r="J58" i="13" s="1"/>
  <c r="B55" i="13"/>
  <c r="E56" i="13" a="1"/>
  <c r="E56" i="13" s="1"/>
  <c r="F56" i="13" a="1"/>
  <c r="F56" i="13" s="1"/>
  <c r="J56" i="13" a="1"/>
  <c r="J56" i="13" s="1"/>
  <c r="K56" i="13" a="1"/>
  <c r="K56" i="13" s="1"/>
  <c r="L56" i="13" a="1"/>
  <c r="L56" i="13" s="1"/>
  <c r="D56" i="13" a="1"/>
  <c r="D56" i="13" s="1"/>
  <c r="B264" i="13"/>
  <c r="B143" i="13"/>
  <c r="B138" i="13"/>
  <c r="C224" i="13"/>
  <c r="G16" i="13"/>
  <c r="F16" i="13"/>
  <c r="E16" i="13"/>
  <c r="K16" i="13"/>
  <c r="D16" i="13"/>
  <c r="B17" i="13"/>
  <c r="C16" i="13"/>
  <c r="H16" i="13"/>
  <c r="J16" i="13"/>
  <c r="I16" i="13"/>
  <c r="C14" i="13"/>
  <c r="C92" i="13"/>
  <c r="E13" i="13"/>
  <c r="I13" i="13"/>
  <c r="D13" i="13"/>
  <c r="H13" i="13"/>
  <c r="G13" i="13"/>
  <c r="F13" i="13"/>
  <c r="J13" i="13"/>
  <c r="B12" i="13"/>
  <c r="C13" i="13"/>
  <c r="K13" i="13"/>
  <c r="F226" i="13"/>
  <c r="B227" i="13"/>
  <c r="C226" i="13"/>
  <c r="K226" i="13"/>
  <c r="J226" i="13"/>
  <c r="I226" i="13"/>
  <c r="H226" i="13"/>
  <c r="G226" i="13"/>
  <c r="D226" i="13"/>
  <c r="E226" i="13"/>
  <c r="B269" i="13"/>
  <c r="B101" i="13"/>
  <c r="B186" i="13"/>
  <c r="H134" i="13"/>
  <c r="G134" i="13"/>
  <c r="F134" i="13"/>
  <c r="E134" i="13"/>
  <c r="E139" i="13" s="1"/>
  <c r="J134" i="13"/>
  <c r="J142" i="13" s="1"/>
  <c r="C142" i="13"/>
  <c r="K134" i="13"/>
  <c r="K142" i="13" s="1"/>
  <c r="I134" i="13"/>
  <c r="I142" i="13" s="1"/>
  <c r="D134" i="13"/>
  <c r="B180" i="13"/>
  <c r="J222" i="13"/>
  <c r="I222" i="13"/>
  <c r="H222" i="13"/>
  <c r="K222" i="13"/>
  <c r="G222" i="13"/>
  <c r="E222" i="13"/>
  <c r="F222" i="13"/>
  <c r="D222" i="13"/>
  <c r="C222" i="13"/>
  <c r="C9" i="13" a="1"/>
  <c r="C9" i="13" s="1"/>
  <c r="F176" i="13"/>
  <c r="E176" i="13"/>
  <c r="J176" i="13"/>
  <c r="J181" i="13" s="1"/>
  <c r="K176" i="13"/>
  <c r="I176" i="13"/>
  <c r="I181" i="13" s="1"/>
  <c r="C184" i="13"/>
  <c r="D176" i="13"/>
  <c r="H176" i="13"/>
  <c r="G176" i="13"/>
  <c r="I260" i="13"/>
  <c r="I265" i="13" s="1"/>
  <c r="H260" i="13"/>
  <c r="G260" i="13"/>
  <c r="G268" i="13" s="1"/>
  <c r="F260" i="13"/>
  <c r="F265" i="13" s="1"/>
  <c r="E260" i="13"/>
  <c r="C266" i="13"/>
  <c r="J260" i="13"/>
  <c r="J268" i="13" s="1"/>
  <c r="D260" i="13"/>
  <c r="K260" i="13"/>
  <c r="K268" i="13" s="1"/>
  <c r="B59" i="13"/>
  <c r="C97" i="13"/>
  <c r="B96" i="13"/>
  <c r="C59" i="13" l="1" a="1"/>
  <c r="C59" i="13" s="1"/>
  <c r="H59" i="13" a="1"/>
  <c r="H59" i="13" s="1"/>
  <c r="G59" i="13" a="1"/>
  <c r="G59" i="13" s="1"/>
  <c r="L55" i="13" a="1"/>
  <c r="L55" i="13" s="1"/>
  <c r="E55" i="13" a="1"/>
  <c r="E55" i="13" s="1"/>
  <c r="D55" i="13" a="1"/>
  <c r="D55" i="13" s="1"/>
  <c r="J55" i="13" a="1"/>
  <c r="J55" i="13" s="1"/>
  <c r="K55" i="13" a="1"/>
  <c r="K55" i="13" s="1"/>
  <c r="F59" i="13" a="1"/>
  <c r="F59" i="13" s="1"/>
  <c r="I59" i="13" a="1"/>
  <c r="I59" i="13" s="1"/>
  <c r="J59" i="13" a="1"/>
  <c r="J59" i="13" s="1"/>
  <c r="K59" i="13" a="1"/>
  <c r="K59" i="13" s="1"/>
  <c r="E59" i="13" a="1"/>
  <c r="E59" i="13" s="1"/>
  <c r="L59" i="13" a="1"/>
  <c r="L59" i="13" s="1"/>
  <c r="D59" i="13" a="1"/>
  <c r="D59" i="13" s="1"/>
  <c r="B54" i="13"/>
  <c r="F55" i="13" a="1"/>
  <c r="F55" i="13" s="1"/>
  <c r="G55" i="13" a="1"/>
  <c r="G55" i="13" s="1"/>
  <c r="H55" i="13" a="1"/>
  <c r="H55" i="13" s="1"/>
  <c r="I55" i="13" a="1"/>
  <c r="I55" i="13" s="1"/>
  <c r="C55" i="13" a="1"/>
  <c r="C55" i="13" s="1"/>
  <c r="H138" i="13"/>
  <c r="H139" i="13"/>
  <c r="H140" i="13"/>
  <c r="H141" i="13"/>
  <c r="H142" i="13"/>
  <c r="H143" i="13"/>
  <c r="H181" i="13"/>
  <c r="H265" i="13"/>
  <c r="C181" i="13"/>
  <c r="C183" i="13"/>
  <c r="C267" i="13"/>
  <c r="E181" i="13"/>
  <c r="D185" i="13"/>
  <c r="I185" i="13"/>
  <c r="C185" i="13"/>
  <c r="D181" i="13"/>
  <c r="J139" i="13"/>
  <c r="C265" i="13"/>
  <c r="D267" i="13"/>
  <c r="D266" i="13"/>
  <c r="K183" i="13"/>
  <c r="K182" i="13"/>
  <c r="K184" i="13"/>
  <c r="M4" i="13"/>
  <c r="N4" i="13"/>
  <c r="G183" i="13"/>
  <c r="G182" i="13"/>
  <c r="G184" i="13"/>
  <c r="J183" i="13"/>
  <c r="J182" i="13"/>
  <c r="J184" i="13"/>
  <c r="D140" i="13"/>
  <c r="D141" i="13"/>
  <c r="F140" i="13"/>
  <c r="F141" i="13"/>
  <c r="K139" i="13"/>
  <c r="D142" i="13"/>
  <c r="G265" i="13"/>
  <c r="E140" i="13"/>
  <c r="E141" i="13"/>
  <c r="I186" i="13"/>
  <c r="J186" i="13"/>
  <c r="G186" i="13"/>
  <c r="D186" i="13"/>
  <c r="E186" i="13"/>
  <c r="C186" i="13"/>
  <c r="K186" i="13"/>
  <c r="F186" i="13"/>
  <c r="B187" i="13"/>
  <c r="B102" i="13"/>
  <c r="I268" i="13"/>
  <c r="C96" i="13"/>
  <c r="B60" i="13"/>
  <c r="G181" i="13"/>
  <c r="I141" i="13"/>
  <c r="I140" i="13"/>
  <c r="G141" i="13"/>
  <c r="G140" i="13"/>
  <c r="G185" i="13"/>
  <c r="C268" i="13"/>
  <c r="F139" i="13"/>
  <c r="G142" i="13"/>
  <c r="E183" i="13"/>
  <c r="E184" i="13"/>
  <c r="E182" i="13"/>
  <c r="K141" i="13"/>
  <c r="K140" i="13"/>
  <c r="E17" i="13"/>
  <c r="F17" i="13"/>
  <c r="J17" i="13"/>
  <c r="D17" i="13"/>
  <c r="B18" i="13"/>
  <c r="C17" i="13"/>
  <c r="K17" i="13"/>
  <c r="G17" i="13"/>
  <c r="I17" i="13"/>
  <c r="H17" i="13"/>
  <c r="G139" i="13"/>
  <c r="F142" i="13"/>
  <c r="D264" i="13"/>
  <c r="K264" i="13"/>
  <c r="C264" i="13"/>
  <c r="H264" i="13"/>
  <c r="G264" i="13"/>
  <c r="F264" i="13"/>
  <c r="J264" i="13"/>
  <c r="I264" i="13"/>
  <c r="E264" i="13"/>
  <c r="J266" i="13"/>
  <c r="J267" i="13"/>
  <c r="I267" i="13"/>
  <c r="I266" i="13"/>
  <c r="E266" i="13"/>
  <c r="E267" i="13"/>
  <c r="D182" i="13"/>
  <c r="D184" i="13"/>
  <c r="D183" i="13"/>
  <c r="F184" i="13"/>
  <c r="F183" i="13"/>
  <c r="F182" i="13"/>
  <c r="F266" i="13"/>
  <c r="F267" i="13"/>
  <c r="F181" i="13"/>
  <c r="C140" i="13"/>
  <c r="C141" i="13"/>
  <c r="J185" i="13"/>
  <c r="D268" i="13"/>
  <c r="G12" i="13"/>
  <c r="J12" i="13"/>
  <c r="I12" i="13"/>
  <c r="E12" i="13"/>
  <c r="H12" i="13"/>
  <c r="F12" i="13"/>
  <c r="K12" i="13"/>
  <c r="C12" i="13"/>
  <c r="D12" i="13"/>
  <c r="J92" i="13"/>
  <c r="J96" i="13" s="1"/>
  <c r="I92" i="13"/>
  <c r="I96" i="13" s="1"/>
  <c r="D92" i="13"/>
  <c r="G92" i="13"/>
  <c r="C100" i="13"/>
  <c r="K92" i="13"/>
  <c r="K101" i="13" s="1"/>
  <c r="E92" i="13"/>
  <c r="H92" i="13"/>
  <c r="F92" i="13"/>
  <c r="C98" i="13"/>
  <c r="K138" i="13"/>
  <c r="C138" i="13"/>
  <c r="J138" i="13"/>
  <c r="G138" i="13"/>
  <c r="F138" i="13"/>
  <c r="I138" i="13"/>
  <c r="E138" i="13"/>
  <c r="D138" i="13"/>
  <c r="E142" i="13"/>
  <c r="D265" i="13"/>
  <c r="J265" i="13"/>
  <c r="K267" i="13"/>
  <c r="K266" i="13"/>
  <c r="G267" i="13"/>
  <c r="G266" i="13"/>
  <c r="E185" i="13"/>
  <c r="E268" i="13"/>
  <c r="J269" i="13"/>
  <c r="I269" i="13"/>
  <c r="B270" i="13"/>
  <c r="K269" i="13"/>
  <c r="H269" i="13"/>
  <c r="G269" i="13"/>
  <c r="E269" i="13"/>
  <c r="D269" i="13"/>
  <c r="F269" i="13"/>
  <c r="C269" i="13"/>
  <c r="C139" i="13"/>
  <c r="I143" i="13"/>
  <c r="K143" i="13"/>
  <c r="J143" i="13"/>
  <c r="C143" i="13"/>
  <c r="B144" i="13"/>
  <c r="H144" i="13" s="1"/>
  <c r="G143" i="13"/>
  <c r="F143" i="13"/>
  <c r="E143" i="13"/>
  <c r="D143" i="13"/>
  <c r="K265" i="13"/>
  <c r="K181" i="13"/>
  <c r="J140" i="13"/>
  <c r="J141" i="13"/>
  <c r="H267" i="13"/>
  <c r="H266" i="13"/>
  <c r="I183" i="13"/>
  <c r="I182" i="13"/>
  <c r="I184" i="13"/>
  <c r="D180" i="13"/>
  <c r="K180" i="13"/>
  <c r="J180" i="13"/>
  <c r="G180" i="13"/>
  <c r="E180" i="13"/>
  <c r="C180" i="13"/>
  <c r="F180" i="13"/>
  <c r="I180" i="13"/>
  <c r="F185" i="13"/>
  <c r="K185" i="13"/>
  <c r="F268" i="13"/>
  <c r="B228" i="13"/>
  <c r="D227" i="13"/>
  <c r="K227" i="13"/>
  <c r="J227" i="13"/>
  <c r="I227" i="13"/>
  <c r="F227" i="13"/>
  <c r="H227" i="13"/>
  <c r="G227" i="13"/>
  <c r="E227" i="13"/>
  <c r="C227" i="13"/>
  <c r="D139" i="13"/>
  <c r="I139" i="13"/>
  <c r="E265" i="13"/>
  <c r="C182" i="13"/>
  <c r="D60" i="13" l="1" a="1"/>
  <c r="D60" i="13" s="1"/>
  <c r="K60" i="13" a="1"/>
  <c r="K60" i="13" s="1"/>
  <c r="C60" i="13" a="1"/>
  <c r="C60" i="13" s="1"/>
  <c r="E60" i="13" a="1"/>
  <c r="E60" i="13" s="1"/>
  <c r="J60" i="13" a="1"/>
  <c r="J60" i="13" s="1"/>
  <c r="I54" i="13" a="1"/>
  <c r="I54" i="13" s="1"/>
  <c r="G54" i="13" a="1"/>
  <c r="G54" i="13" s="1"/>
  <c r="C54" i="13" a="1"/>
  <c r="C54" i="13" s="1"/>
  <c r="H54" i="13" a="1"/>
  <c r="H54" i="13" s="1"/>
  <c r="G60" i="13" a="1"/>
  <c r="G60" i="13" s="1"/>
  <c r="H60" i="13" a="1"/>
  <c r="H60" i="13" s="1"/>
  <c r="I60" i="13" a="1"/>
  <c r="I60" i="13" s="1"/>
  <c r="L60" i="13" a="1"/>
  <c r="L60" i="13" s="1"/>
  <c r="F60" i="13" a="1"/>
  <c r="F60" i="13" s="1"/>
  <c r="E54" i="13" a="1"/>
  <c r="E54" i="13" s="1"/>
  <c r="D54" i="13" a="1"/>
  <c r="D54" i="13" s="1"/>
  <c r="F54" i="13" a="1"/>
  <c r="F54" i="13" s="1"/>
  <c r="J54" i="13" a="1"/>
  <c r="J54" i="13" s="1"/>
  <c r="K54" i="13" a="1"/>
  <c r="K54" i="13" s="1"/>
  <c r="L54" i="13" a="1"/>
  <c r="L54" i="13" s="1"/>
  <c r="H268" i="13"/>
  <c r="H185" i="13"/>
  <c r="H101" i="13"/>
  <c r="H183" i="13"/>
  <c r="H182" i="13"/>
  <c r="H187" i="13"/>
  <c r="H184" i="13"/>
  <c r="H186" i="13"/>
  <c r="H180" i="13"/>
  <c r="E101" i="13"/>
  <c r="G144" i="13"/>
  <c r="F144" i="13"/>
  <c r="K144" i="13"/>
  <c r="J144" i="13"/>
  <c r="C144" i="13"/>
  <c r="D144" i="13"/>
  <c r="I144" i="13"/>
  <c r="E144" i="13"/>
  <c r="B145" i="13"/>
  <c r="H145" i="13" s="1"/>
  <c r="G98" i="13"/>
  <c r="G99" i="13"/>
  <c r="G100" i="13"/>
  <c r="G97" i="13"/>
  <c r="H96" i="13"/>
  <c r="J228" i="13"/>
  <c r="K228" i="13"/>
  <c r="I228" i="13"/>
  <c r="H228" i="13"/>
  <c r="E228" i="13"/>
  <c r="D228" i="13"/>
  <c r="C228" i="13"/>
  <c r="G228" i="13"/>
  <c r="F228" i="13"/>
  <c r="B229" i="13"/>
  <c r="H270" i="13"/>
  <c r="G270" i="13"/>
  <c r="B271" i="13"/>
  <c r="K270" i="13"/>
  <c r="J270" i="13"/>
  <c r="D270" i="13"/>
  <c r="C270" i="13"/>
  <c r="I270" i="13"/>
  <c r="F270" i="13"/>
  <c r="E270" i="13"/>
  <c r="C99" i="13"/>
  <c r="D99" i="13"/>
  <c r="D98" i="13"/>
  <c r="D100" i="13"/>
  <c r="D97" i="13"/>
  <c r="I101" i="13"/>
  <c r="G187" i="13"/>
  <c r="F187" i="13"/>
  <c r="J187" i="13"/>
  <c r="I187" i="13"/>
  <c r="D187" i="13"/>
  <c r="B188" i="13"/>
  <c r="H188" i="13" s="1"/>
  <c r="K187" i="13"/>
  <c r="C187" i="13"/>
  <c r="E187" i="13"/>
  <c r="K18" i="13"/>
  <c r="C18" i="13"/>
  <c r="E18" i="13"/>
  <c r="D18" i="13"/>
  <c r="I18" i="13"/>
  <c r="B19" i="13"/>
  <c r="J18" i="13"/>
  <c r="F18" i="13"/>
  <c r="H18" i="13"/>
  <c r="G18" i="13"/>
  <c r="D101" i="13"/>
  <c r="F98" i="13"/>
  <c r="F99" i="13"/>
  <c r="F100" i="13"/>
  <c r="F97" i="13"/>
  <c r="H99" i="13"/>
  <c r="H98" i="13"/>
  <c r="H97" i="13"/>
  <c r="H100" i="13"/>
  <c r="I99" i="13"/>
  <c r="I98" i="13"/>
  <c r="I97" i="13"/>
  <c r="I100" i="13"/>
  <c r="D96" i="13"/>
  <c r="F101" i="13"/>
  <c r="E99" i="13"/>
  <c r="E98" i="13"/>
  <c r="E97" i="13"/>
  <c r="E100" i="13"/>
  <c r="J98" i="13"/>
  <c r="J99" i="13"/>
  <c r="J97" i="13"/>
  <c r="J100" i="13"/>
  <c r="B61" i="13"/>
  <c r="E96" i="13"/>
  <c r="G101" i="13"/>
  <c r="K99" i="13"/>
  <c r="K98" i="13"/>
  <c r="K97" i="13"/>
  <c r="K100" i="13"/>
  <c r="F96" i="13"/>
  <c r="J101" i="13"/>
  <c r="G96" i="13"/>
  <c r="I102" i="13"/>
  <c r="H102" i="13"/>
  <c r="G102" i="13"/>
  <c r="F102" i="13"/>
  <c r="B103" i="13"/>
  <c r="E102" i="13"/>
  <c r="K102" i="13"/>
  <c r="J102" i="13"/>
  <c r="D102" i="13"/>
  <c r="C102" i="13"/>
  <c r="C101" i="13"/>
  <c r="C61" i="13" l="1" a="1"/>
  <c r="C61" i="13" s="1"/>
  <c r="H61" i="13" a="1"/>
  <c r="H61" i="13" s="1"/>
  <c r="F61" i="13" a="1"/>
  <c r="F61" i="13" s="1"/>
  <c r="G61" i="13" a="1"/>
  <c r="G61" i="13" s="1"/>
  <c r="I61" i="13" a="1"/>
  <c r="I61" i="13" s="1"/>
  <c r="J61" i="13" a="1"/>
  <c r="J61" i="13" s="1"/>
  <c r="K61" i="13" a="1"/>
  <c r="K61" i="13" s="1"/>
  <c r="E61" i="13" a="1"/>
  <c r="E61" i="13" s="1"/>
  <c r="L61" i="13" a="1"/>
  <c r="L61" i="13" s="1"/>
  <c r="D61" i="13" a="1"/>
  <c r="D61" i="13" s="1"/>
  <c r="E145" i="13"/>
  <c r="B146" i="13"/>
  <c r="H146" i="13" s="1"/>
  <c r="D145" i="13"/>
  <c r="K145" i="13"/>
  <c r="J145" i="13"/>
  <c r="C145" i="13"/>
  <c r="I145" i="13"/>
  <c r="G145" i="13"/>
  <c r="F145" i="13"/>
  <c r="B62" i="13"/>
  <c r="I19" i="13"/>
  <c r="D19" i="13"/>
  <c r="H19" i="13"/>
  <c r="B20" i="13"/>
  <c r="C19" i="13"/>
  <c r="K19" i="13"/>
  <c r="J19" i="13"/>
  <c r="E19" i="13"/>
  <c r="G19" i="13"/>
  <c r="F19" i="13"/>
  <c r="H229" i="13"/>
  <c r="J229" i="13"/>
  <c r="I229" i="13"/>
  <c r="G229" i="13"/>
  <c r="K229" i="13"/>
  <c r="F229" i="13"/>
  <c r="E229" i="13"/>
  <c r="B230" i="13"/>
  <c r="C229" i="13"/>
  <c r="D229" i="13"/>
  <c r="G103" i="13"/>
  <c r="F103" i="13"/>
  <c r="I103" i="13"/>
  <c r="H103" i="13"/>
  <c r="K103" i="13"/>
  <c r="C103" i="13"/>
  <c r="E103" i="13"/>
  <c r="B104" i="13"/>
  <c r="J103" i="13"/>
  <c r="D103" i="13"/>
  <c r="E188" i="13"/>
  <c r="B189" i="13"/>
  <c r="H189" i="13" s="1"/>
  <c r="D188" i="13"/>
  <c r="J188" i="13"/>
  <c r="I188" i="13"/>
  <c r="F188" i="13"/>
  <c r="G188" i="13"/>
  <c r="K188" i="13"/>
  <c r="C188" i="13"/>
  <c r="F271" i="13"/>
  <c r="E271" i="13"/>
  <c r="B272" i="13"/>
  <c r="K271" i="13"/>
  <c r="J271" i="13"/>
  <c r="I271" i="13"/>
  <c r="H271" i="13"/>
  <c r="G271" i="13"/>
  <c r="C271" i="13"/>
  <c r="D271" i="13"/>
  <c r="I62" i="13" l="1" a="1"/>
  <c r="I62" i="13" s="1"/>
  <c r="D62" i="13" a="1"/>
  <c r="D62" i="13" s="1"/>
  <c r="C62" i="13" a="1"/>
  <c r="C62" i="13" s="1"/>
  <c r="J62" i="13" a="1"/>
  <c r="J62" i="13" s="1"/>
  <c r="G62" i="13" a="1"/>
  <c r="G62" i="13" s="1"/>
  <c r="H62" i="13" a="1"/>
  <c r="H62" i="13" s="1"/>
  <c r="K62" i="13" a="1"/>
  <c r="K62" i="13" s="1"/>
  <c r="L62" i="13" a="1"/>
  <c r="L62" i="13" s="1"/>
  <c r="E62" i="13" a="1"/>
  <c r="E62" i="13" s="1"/>
  <c r="F62" i="13" a="1"/>
  <c r="F62" i="13" s="1"/>
  <c r="G20" i="13"/>
  <c r="B21" i="13"/>
  <c r="C20" i="13"/>
  <c r="K20" i="13"/>
  <c r="H20" i="13"/>
  <c r="J20" i="13"/>
  <c r="I20" i="13"/>
  <c r="D20" i="13"/>
  <c r="F20" i="13"/>
  <c r="E20" i="13"/>
  <c r="F230" i="13"/>
  <c r="I230" i="13"/>
  <c r="H230" i="13"/>
  <c r="G230" i="13"/>
  <c r="B231" i="13"/>
  <c r="K230" i="13"/>
  <c r="J230" i="13"/>
  <c r="E230" i="13"/>
  <c r="D230" i="13"/>
  <c r="C230" i="13"/>
  <c r="B63" i="13"/>
  <c r="E104" i="13"/>
  <c r="B105" i="13"/>
  <c r="D104" i="13"/>
  <c r="I104" i="13"/>
  <c r="H104" i="13"/>
  <c r="F104" i="13"/>
  <c r="K104" i="13"/>
  <c r="J104" i="13"/>
  <c r="G104" i="13"/>
  <c r="C104" i="13"/>
  <c r="B273" i="13"/>
  <c r="D272" i="13"/>
  <c r="K272" i="13"/>
  <c r="C272" i="13"/>
  <c r="J272" i="13"/>
  <c r="F272" i="13"/>
  <c r="E272" i="13"/>
  <c r="I272" i="13"/>
  <c r="H272" i="13"/>
  <c r="G272" i="13"/>
  <c r="K189" i="13"/>
  <c r="C189" i="13"/>
  <c r="J189" i="13"/>
  <c r="B190" i="13"/>
  <c r="H190" i="13" s="1"/>
  <c r="I189" i="13"/>
  <c r="F189" i="13"/>
  <c r="G189" i="13"/>
  <c r="E189" i="13"/>
  <c r="D189" i="13"/>
  <c r="K146" i="13"/>
  <c r="C146" i="13"/>
  <c r="J146" i="13"/>
  <c r="B147" i="13"/>
  <c r="H147" i="13" s="1"/>
  <c r="E146" i="13"/>
  <c r="F146" i="13"/>
  <c r="G146" i="13"/>
  <c r="D146" i="13"/>
  <c r="I146" i="13"/>
  <c r="G63" i="13" l="1" a="1"/>
  <c r="G63" i="13" s="1"/>
  <c r="F63" i="13" a="1"/>
  <c r="F63" i="13" s="1"/>
  <c r="E63" i="13" a="1"/>
  <c r="E63" i="13" s="1"/>
  <c r="C63" i="13" a="1"/>
  <c r="C63" i="13" s="1"/>
  <c r="L63" i="13" a="1"/>
  <c r="L63" i="13" s="1"/>
  <c r="I63" i="13" a="1"/>
  <c r="I63" i="13" s="1"/>
  <c r="J63" i="13" a="1"/>
  <c r="J63" i="13" s="1"/>
  <c r="K63" i="13" a="1"/>
  <c r="K63" i="13" s="1"/>
  <c r="D63" i="13" a="1"/>
  <c r="D63" i="13" s="1"/>
  <c r="H63" i="13" a="1"/>
  <c r="H63" i="13" s="1"/>
  <c r="E21" i="13"/>
  <c r="K21" i="13"/>
  <c r="J21" i="13"/>
  <c r="I21" i="13"/>
  <c r="H21" i="13"/>
  <c r="B22" i="13"/>
  <c r="C21" i="13"/>
  <c r="G21" i="13"/>
  <c r="F21" i="13"/>
  <c r="D21" i="13"/>
  <c r="B64" i="13"/>
  <c r="J273" i="13"/>
  <c r="I273" i="13"/>
  <c r="D273" i="13"/>
  <c r="C273" i="13"/>
  <c r="B274" i="13"/>
  <c r="G273" i="13"/>
  <c r="F273" i="13"/>
  <c r="E273" i="13"/>
  <c r="H273" i="13"/>
  <c r="K273" i="13"/>
  <c r="I190" i="13"/>
  <c r="B191" i="13"/>
  <c r="K190" i="13"/>
  <c r="F190" i="13"/>
  <c r="D190" i="13"/>
  <c r="C190" i="13"/>
  <c r="E190" i="13"/>
  <c r="J190" i="13"/>
  <c r="G190" i="13"/>
  <c r="K105" i="13"/>
  <c r="C105" i="13"/>
  <c r="J105" i="13"/>
  <c r="I105" i="13"/>
  <c r="H105" i="13"/>
  <c r="B106" i="13"/>
  <c r="E105" i="13"/>
  <c r="F105" i="13"/>
  <c r="G105" i="13"/>
  <c r="D105" i="13"/>
  <c r="I147" i="13"/>
  <c r="C147" i="13"/>
  <c r="B148" i="13"/>
  <c r="H148" i="13" s="1"/>
  <c r="E147" i="13"/>
  <c r="K147" i="13"/>
  <c r="F147" i="13"/>
  <c r="J147" i="13"/>
  <c r="G147" i="13"/>
  <c r="D147" i="13"/>
  <c r="B232" i="13"/>
  <c r="D231" i="13"/>
  <c r="H231" i="13"/>
  <c r="G231" i="13"/>
  <c r="F231" i="13"/>
  <c r="C231" i="13"/>
  <c r="K231" i="13"/>
  <c r="J231" i="13"/>
  <c r="I231" i="13"/>
  <c r="E231" i="13"/>
  <c r="J64" i="13" l="1" a="1"/>
  <c r="J64" i="13" s="1"/>
  <c r="C64" i="13" a="1"/>
  <c r="C64" i="13" s="1"/>
  <c r="I64" i="13" a="1"/>
  <c r="I64" i="13" s="1"/>
  <c r="H64" i="13" a="1"/>
  <c r="H64" i="13" s="1"/>
  <c r="G64" i="13" a="1"/>
  <c r="G64" i="13" s="1"/>
  <c r="L64" i="13" a="1"/>
  <c r="L64" i="13" s="1"/>
  <c r="K64" i="13" a="1"/>
  <c r="K64" i="13" s="1"/>
  <c r="D64" i="13" a="1"/>
  <c r="D64" i="13" s="1"/>
  <c r="E64" i="13" a="1"/>
  <c r="E64" i="13" s="1"/>
  <c r="F64" i="13" a="1"/>
  <c r="F64" i="13" s="1"/>
  <c r="B65" i="13"/>
  <c r="K22" i="13"/>
  <c r="C22" i="13"/>
  <c r="J22" i="13"/>
  <c r="F22" i="13"/>
  <c r="I22" i="13"/>
  <c r="H22" i="13"/>
  <c r="G22" i="13"/>
  <c r="B23" i="13"/>
  <c r="E22" i="13"/>
  <c r="D22" i="13"/>
  <c r="J232" i="13"/>
  <c r="G232" i="13"/>
  <c r="F232" i="13"/>
  <c r="E232" i="13"/>
  <c r="I232" i="13"/>
  <c r="H232" i="13"/>
  <c r="D232" i="13"/>
  <c r="B233" i="13"/>
  <c r="K232" i="13"/>
  <c r="C232" i="13"/>
  <c r="G191" i="13"/>
  <c r="F191" i="13"/>
  <c r="B192" i="13"/>
  <c r="K191" i="13"/>
  <c r="H191" i="13"/>
  <c r="E191" i="13"/>
  <c r="D191" i="13"/>
  <c r="J191" i="13"/>
  <c r="I191" i="13"/>
  <c r="C191" i="13"/>
  <c r="H274" i="13"/>
  <c r="G274" i="13"/>
  <c r="D274" i="13"/>
  <c r="C274" i="13"/>
  <c r="B275" i="13"/>
  <c r="K274" i="13"/>
  <c r="J274" i="13"/>
  <c r="I274" i="13"/>
  <c r="F274" i="13"/>
  <c r="E274" i="13"/>
  <c r="G148" i="13"/>
  <c r="F148" i="13"/>
  <c r="C148" i="13"/>
  <c r="B149" i="13"/>
  <c r="E148" i="13"/>
  <c r="K148" i="13"/>
  <c r="I148" i="13"/>
  <c r="D148" i="13"/>
  <c r="J148" i="13"/>
  <c r="I106" i="13"/>
  <c r="H106" i="13"/>
  <c r="K106" i="13"/>
  <c r="J106" i="13"/>
  <c r="G106" i="13"/>
  <c r="B107" i="13"/>
  <c r="F106" i="13"/>
  <c r="E106" i="13"/>
  <c r="D106" i="13"/>
  <c r="C106" i="13"/>
  <c r="E65" i="13" l="1" a="1"/>
  <c r="E65" i="13" s="1"/>
  <c r="K65" i="13" a="1"/>
  <c r="K65" i="13" s="1"/>
  <c r="L65" i="13" a="1"/>
  <c r="L65" i="13" s="1"/>
  <c r="C65" i="13" a="1"/>
  <c r="C65" i="13" s="1"/>
  <c r="F65" i="13" a="1"/>
  <c r="F65" i="13" s="1"/>
  <c r="I65" i="13" a="1"/>
  <c r="I65" i="13" s="1"/>
  <c r="H65" i="13" a="1"/>
  <c r="H65" i="13" s="1"/>
  <c r="J65" i="13" a="1"/>
  <c r="J65" i="13" s="1"/>
  <c r="D65" i="13" a="1"/>
  <c r="D65" i="13" s="1"/>
  <c r="G65" i="13" a="1"/>
  <c r="G65" i="13" s="1"/>
  <c r="F275" i="13"/>
  <c r="E275" i="13"/>
  <c r="D275" i="13"/>
  <c r="C275" i="13"/>
  <c r="B276" i="13"/>
  <c r="G275" i="13"/>
  <c r="K275" i="13"/>
  <c r="H275" i="13"/>
  <c r="I275" i="13"/>
  <c r="J275" i="13"/>
  <c r="G107" i="13"/>
  <c r="F107" i="13"/>
  <c r="K107" i="13"/>
  <c r="J107" i="13"/>
  <c r="D107" i="13"/>
  <c r="B108" i="13"/>
  <c r="E107" i="13"/>
  <c r="H107" i="13"/>
  <c r="I107" i="13"/>
  <c r="C107" i="13"/>
  <c r="H233" i="13"/>
  <c r="F233" i="13"/>
  <c r="E233" i="13"/>
  <c r="D233" i="13"/>
  <c r="B234" i="13"/>
  <c r="K233" i="13"/>
  <c r="J233" i="13"/>
  <c r="C233" i="13"/>
  <c r="G233" i="13"/>
  <c r="I233" i="13"/>
  <c r="E192" i="13"/>
  <c r="B193" i="13"/>
  <c r="D192" i="13"/>
  <c r="K192" i="13"/>
  <c r="H192" i="13"/>
  <c r="J192" i="13"/>
  <c r="G192" i="13"/>
  <c r="I192" i="13"/>
  <c r="F192" i="13"/>
  <c r="C192" i="13"/>
  <c r="I23" i="13"/>
  <c r="J23" i="13"/>
  <c r="H23" i="13"/>
  <c r="E23" i="13"/>
  <c r="G23" i="13"/>
  <c r="F23" i="13"/>
  <c r="K23" i="13"/>
  <c r="B24" i="13"/>
  <c r="D23" i="13"/>
  <c r="C23" i="13"/>
  <c r="E149" i="13"/>
  <c r="B150" i="13"/>
  <c r="D149" i="13"/>
  <c r="C149" i="13"/>
  <c r="G149" i="13"/>
  <c r="I149" i="13"/>
  <c r="K149" i="13"/>
  <c r="F149" i="13"/>
  <c r="J149" i="13"/>
  <c r="B66" i="13"/>
  <c r="H66" i="13" l="1" a="1"/>
  <c r="H66" i="13" s="1"/>
  <c r="G66" i="13" a="1"/>
  <c r="G66" i="13" s="1"/>
  <c r="I66" i="13" a="1"/>
  <c r="I66" i="13" s="1"/>
  <c r="C66" i="13" a="1"/>
  <c r="C66" i="13" s="1"/>
  <c r="J66" i="13" a="1"/>
  <c r="J66" i="13" s="1"/>
  <c r="K66" i="13" a="1"/>
  <c r="K66" i="13" s="1"/>
  <c r="L66" i="13" a="1"/>
  <c r="L66" i="13" s="1"/>
  <c r="D66" i="13" a="1"/>
  <c r="D66" i="13" s="1"/>
  <c r="E66" i="13" a="1"/>
  <c r="E66" i="13" s="1"/>
  <c r="F66" i="13" a="1"/>
  <c r="F66" i="13" s="1"/>
  <c r="G24" i="13"/>
  <c r="I24" i="13"/>
  <c r="H24" i="13"/>
  <c r="D24" i="13"/>
  <c r="F24" i="13"/>
  <c r="E24" i="13"/>
  <c r="J24" i="13"/>
  <c r="C24" i="13"/>
  <c r="B25" i="13"/>
  <c r="K24" i="13"/>
  <c r="K193" i="13"/>
  <c r="C193" i="13"/>
  <c r="J193" i="13"/>
  <c r="D193" i="13"/>
  <c r="H193" i="13"/>
  <c r="E193" i="13"/>
  <c r="G193" i="13"/>
  <c r="I193" i="13"/>
  <c r="F193" i="13"/>
  <c r="B194" i="13"/>
  <c r="F234" i="13"/>
  <c r="E234" i="13"/>
  <c r="D234" i="13"/>
  <c r="B235" i="13"/>
  <c r="C234" i="13"/>
  <c r="K234" i="13"/>
  <c r="H234" i="13"/>
  <c r="J234" i="13"/>
  <c r="I234" i="13"/>
  <c r="G234" i="13"/>
  <c r="E108" i="13"/>
  <c r="B109" i="13"/>
  <c r="D108" i="13"/>
  <c r="K108" i="13"/>
  <c r="J108" i="13"/>
  <c r="H108" i="13"/>
  <c r="C108" i="13"/>
  <c r="I108" i="13"/>
  <c r="G108" i="13"/>
  <c r="F108" i="13"/>
  <c r="B67" i="13"/>
  <c r="K150" i="13"/>
  <c r="C150" i="13"/>
  <c r="J150" i="13"/>
  <c r="E150" i="13"/>
  <c r="D150" i="13"/>
  <c r="G150" i="13"/>
  <c r="I150" i="13"/>
  <c r="B151" i="13"/>
  <c r="F150" i="13"/>
  <c r="B277" i="13"/>
  <c r="D276" i="13"/>
  <c r="K276" i="13"/>
  <c r="C276" i="13"/>
  <c r="F276" i="13"/>
  <c r="E276" i="13"/>
  <c r="J276" i="13"/>
  <c r="I276" i="13"/>
  <c r="H276" i="13"/>
  <c r="G276" i="13"/>
  <c r="K67" i="13" l="1" a="1"/>
  <c r="K67" i="13" s="1"/>
  <c r="L67" i="13" a="1"/>
  <c r="L67" i="13" s="1"/>
  <c r="J67" i="13" a="1"/>
  <c r="J67" i="13" s="1"/>
  <c r="D67" i="13" a="1"/>
  <c r="D67" i="13" s="1"/>
  <c r="C67" i="13" a="1"/>
  <c r="C67" i="13" s="1"/>
  <c r="E67" i="13" a="1"/>
  <c r="E67" i="13" s="1"/>
  <c r="H67" i="13" a="1"/>
  <c r="H67" i="13" s="1"/>
  <c r="I67" i="13" a="1"/>
  <c r="I67" i="13" s="1"/>
  <c r="F67" i="13" a="1"/>
  <c r="F67" i="13" s="1"/>
  <c r="G67" i="13" a="1"/>
  <c r="G67" i="13" s="1"/>
  <c r="I194" i="13"/>
  <c r="H194" i="13"/>
  <c r="D194" i="13"/>
  <c r="C194" i="13"/>
  <c r="J194" i="13"/>
  <c r="K194" i="13"/>
  <c r="G194" i="13"/>
  <c r="E194" i="13"/>
  <c r="F194" i="13"/>
  <c r="B195" i="13"/>
  <c r="I151" i="13"/>
  <c r="E151" i="13"/>
  <c r="D151" i="13"/>
  <c r="G151" i="13"/>
  <c r="F151" i="13"/>
  <c r="J151" i="13"/>
  <c r="C151" i="13"/>
  <c r="B152" i="13"/>
  <c r="K151" i="13"/>
  <c r="B68" i="13"/>
  <c r="E25" i="13"/>
  <c r="H25" i="13"/>
  <c r="C25" i="13"/>
  <c r="G25" i="13"/>
  <c r="B26" i="13"/>
  <c r="F25" i="13"/>
  <c r="D25" i="13"/>
  <c r="I25" i="13"/>
  <c r="K25" i="13"/>
  <c r="J25" i="13"/>
  <c r="J277" i="13"/>
  <c r="I277" i="13"/>
  <c r="F277" i="13"/>
  <c r="E277" i="13"/>
  <c r="D277" i="13"/>
  <c r="H277" i="13"/>
  <c r="G277" i="13"/>
  <c r="B278" i="13"/>
  <c r="K277" i="13"/>
  <c r="C277" i="13"/>
  <c r="K109" i="13"/>
  <c r="C109" i="13"/>
  <c r="J109" i="13"/>
  <c r="B110" i="13"/>
  <c r="G109" i="13"/>
  <c r="I109" i="13"/>
  <c r="E109" i="13"/>
  <c r="H109" i="13"/>
  <c r="F109" i="13"/>
  <c r="D109" i="13"/>
  <c r="B236" i="13"/>
  <c r="D235" i="13"/>
  <c r="E235" i="13"/>
  <c r="C235" i="13"/>
  <c r="K235" i="13"/>
  <c r="H235" i="13"/>
  <c r="G235" i="13"/>
  <c r="F235" i="13"/>
  <c r="I235" i="13"/>
  <c r="J235" i="13"/>
  <c r="I68" i="13" l="1" a="1"/>
  <c r="I68" i="13" s="1"/>
  <c r="G68" i="13" a="1"/>
  <c r="G68" i="13" s="1"/>
  <c r="C68" i="13" a="1"/>
  <c r="C68" i="13" s="1"/>
  <c r="H68" i="13" a="1"/>
  <c r="H68" i="13" s="1"/>
  <c r="K68" i="13" a="1"/>
  <c r="K68" i="13" s="1"/>
  <c r="L68" i="13" a="1"/>
  <c r="L68" i="13" s="1"/>
  <c r="J68" i="13" a="1"/>
  <c r="J68" i="13" s="1"/>
  <c r="D68" i="13" a="1"/>
  <c r="D68" i="13" s="1"/>
  <c r="E68" i="13" a="1"/>
  <c r="E68" i="13" s="1"/>
  <c r="F68" i="13" a="1"/>
  <c r="F68" i="13" s="1"/>
  <c r="I110" i="13"/>
  <c r="H110" i="13"/>
  <c r="C110" i="13"/>
  <c r="B111" i="13"/>
  <c r="D110" i="13"/>
  <c r="K110" i="13"/>
  <c r="G110" i="13"/>
  <c r="F110" i="13"/>
  <c r="E110" i="13"/>
  <c r="J110" i="13"/>
  <c r="J236" i="13"/>
  <c r="D236" i="13"/>
  <c r="B237" i="13"/>
  <c r="C236" i="13"/>
  <c r="K236" i="13"/>
  <c r="I236" i="13"/>
  <c r="H236" i="13"/>
  <c r="G236" i="13"/>
  <c r="F236" i="13"/>
  <c r="E236" i="13"/>
  <c r="B69" i="13"/>
  <c r="K26" i="13"/>
  <c r="C26" i="13"/>
  <c r="G26" i="13"/>
  <c r="F26" i="13"/>
  <c r="E26" i="13"/>
  <c r="D26" i="13"/>
  <c r="H26" i="13"/>
  <c r="B27" i="13"/>
  <c r="J26" i="13"/>
  <c r="I26" i="13"/>
  <c r="G152" i="13"/>
  <c r="F152" i="13"/>
  <c r="E152" i="13"/>
  <c r="D152" i="13"/>
  <c r="I152" i="13"/>
  <c r="B153" i="13"/>
  <c r="K152" i="13"/>
  <c r="J152" i="13"/>
  <c r="C152" i="13"/>
  <c r="G195" i="13"/>
  <c r="F195" i="13"/>
  <c r="D195" i="13"/>
  <c r="C195" i="13"/>
  <c r="J195" i="13"/>
  <c r="E195" i="13"/>
  <c r="H195" i="13"/>
  <c r="B196" i="13"/>
  <c r="K195" i="13"/>
  <c r="I195" i="13"/>
  <c r="H278" i="13"/>
  <c r="G278" i="13"/>
  <c r="F278" i="13"/>
  <c r="E278" i="13"/>
  <c r="D278" i="13"/>
  <c r="J278" i="13"/>
  <c r="I278" i="13"/>
  <c r="C278" i="13"/>
  <c r="B279" i="13"/>
  <c r="K278" i="13"/>
  <c r="L69" i="13" l="1" a="1"/>
  <c r="L69" i="13" s="1"/>
  <c r="J69" i="13" a="1"/>
  <c r="J69" i="13" s="1"/>
  <c r="D69" i="13" a="1"/>
  <c r="D69" i="13" s="1"/>
  <c r="C69" i="13" a="1"/>
  <c r="C69" i="13" s="1"/>
  <c r="E69" i="13" a="1"/>
  <c r="E69" i="13" s="1"/>
  <c r="K69" i="13" a="1"/>
  <c r="K69" i="13" s="1"/>
  <c r="I69" i="13" a="1"/>
  <c r="I69" i="13" s="1"/>
  <c r="F69" i="13" a="1"/>
  <c r="F69" i="13" s="1"/>
  <c r="G69" i="13" a="1"/>
  <c r="G69" i="13" s="1"/>
  <c r="H69" i="13" a="1"/>
  <c r="H69" i="13" s="1"/>
  <c r="E153" i="13"/>
  <c r="B154" i="13"/>
  <c r="D153" i="13"/>
  <c r="G153" i="13"/>
  <c r="F153" i="13"/>
  <c r="I153" i="13"/>
  <c r="C153" i="13"/>
  <c r="J153" i="13"/>
  <c r="K153" i="13"/>
  <c r="I27" i="13"/>
  <c r="F27" i="13"/>
  <c r="K27" i="13"/>
  <c r="E27" i="13"/>
  <c r="D27" i="13"/>
  <c r="B28" i="13"/>
  <c r="C27" i="13"/>
  <c r="G27" i="13"/>
  <c r="J27" i="13"/>
  <c r="H27" i="13"/>
  <c r="F279" i="13"/>
  <c r="E279" i="13"/>
  <c r="H279" i="13"/>
  <c r="G279" i="13"/>
  <c r="D279" i="13"/>
  <c r="B280" i="13"/>
  <c r="K279" i="13"/>
  <c r="J279" i="13"/>
  <c r="C279" i="13"/>
  <c r="I279" i="13"/>
  <c r="B70" i="13"/>
  <c r="H237" i="13"/>
  <c r="B238" i="13"/>
  <c r="C237" i="13"/>
  <c r="K237" i="13"/>
  <c r="J237" i="13"/>
  <c r="D237" i="13"/>
  <c r="I237" i="13"/>
  <c r="G237" i="13"/>
  <c r="E237" i="13"/>
  <c r="F237" i="13"/>
  <c r="G111" i="13"/>
  <c r="F111" i="13"/>
  <c r="C111" i="13"/>
  <c r="B112" i="13"/>
  <c r="H111" i="13"/>
  <c r="K111" i="13"/>
  <c r="J111" i="13"/>
  <c r="D111" i="13"/>
  <c r="E111" i="13"/>
  <c r="I111" i="13"/>
  <c r="E196" i="13"/>
  <c r="B197" i="13"/>
  <c r="D196" i="13"/>
  <c r="F196" i="13"/>
  <c r="C196" i="13"/>
  <c r="J196" i="13"/>
  <c r="H196" i="13"/>
  <c r="G196" i="13"/>
  <c r="K196" i="13"/>
  <c r="I196" i="13"/>
  <c r="C70" i="13" l="1" a="1"/>
  <c r="C70" i="13" s="1"/>
  <c r="J70" i="13" a="1"/>
  <c r="J70" i="13" s="1"/>
  <c r="I70" i="13" a="1"/>
  <c r="I70" i="13" s="1"/>
  <c r="H70" i="13" a="1"/>
  <c r="H70" i="13" s="1"/>
  <c r="D70" i="13" a="1"/>
  <c r="D70" i="13" s="1"/>
  <c r="E70" i="13" a="1"/>
  <c r="E70" i="13" s="1"/>
  <c r="F70" i="13" a="1"/>
  <c r="F70" i="13" s="1"/>
  <c r="G70" i="13" a="1"/>
  <c r="G70" i="13" s="1"/>
  <c r="L70" i="13" a="1"/>
  <c r="L70" i="13" s="1"/>
  <c r="K70" i="13" a="1"/>
  <c r="K70" i="13" s="1"/>
  <c r="G28" i="13"/>
  <c r="E28" i="13"/>
  <c r="D28" i="13"/>
  <c r="J28" i="13"/>
  <c r="B29" i="13"/>
  <c r="C28" i="13"/>
  <c r="K28" i="13"/>
  <c r="F28" i="13"/>
  <c r="I28" i="13"/>
  <c r="H28" i="13"/>
  <c r="K197" i="13"/>
  <c r="C197" i="13"/>
  <c r="J197" i="13"/>
  <c r="F197" i="13"/>
  <c r="E197" i="13"/>
  <c r="B198" i="13"/>
  <c r="I197" i="13"/>
  <c r="D197" i="13"/>
  <c r="G197" i="13"/>
  <c r="H197" i="13"/>
  <c r="E112" i="13"/>
  <c r="B113" i="13"/>
  <c r="D112" i="13"/>
  <c r="C112" i="13"/>
  <c r="J112" i="13"/>
  <c r="G112" i="13"/>
  <c r="H112" i="13"/>
  <c r="F112" i="13"/>
  <c r="K112" i="13"/>
  <c r="I112" i="13"/>
  <c r="B71" i="13"/>
  <c r="F238" i="13"/>
  <c r="K238" i="13"/>
  <c r="J238" i="13"/>
  <c r="I238" i="13"/>
  <c r="G238" i="13"/>
  <c r="E238" i="13"/>
  <c r="D238" i="13"/>
  <c r="B239" i="13"/>
  <c r="H238" i="13"/>
  <c r="C238" i="13"/>
  <c r="B281" i="13"/>
  <c r="D280" i="13"/>
  <c r="K280" i="13"/>
  <c r="C280" i="13"/>
  <c r="H280" i="13"/>
  <c r="G280" i="13"/>
  <c r="F280" i="13"/>
  <c r="E280" i="13"/>
  <c r="I280" i="13"/>
  <c r="J280" i="13"/>
  <c r="K154" i="13"/>
  <c r="C154" i="13"/>
  <c r="J154" i="13"/>
  <c r="G154" i="13"/>
  <c r="F154" i="13"/>
  <c r="I154" i="13"/>
  <c r="B155" i="13"/>
  <c r="D154" i="13"/>
  <c r="E154" i="13"/>
  <c r="G71" i="13" l="1" a="1"/>
  <c r="G71" i="13" s="1"/>
  <c r="C71" i="13" a="1"/>
  <c r="C71" i="13" s="1"/>
  <c r="F71" i="13" a="1"/>
  <c r="F71" i="13" s="1"/>
  <c r="H71" i="13" a="1"/>
  <c r="H71" i="13" s="1"/>
  <c r="D71" i="13" a="1"/>
  <c r="D71" i="13" s="1"/>
  <c r="I71" i="13" a="1"/>
  <c r="I71" i="13" s="1"/>
  <c r="E71" i="13" a="1"/>
  <c r="E71" i="13" s="1"/>
  <c r="J71" i="13" a="1"/>
  <c r="J71" i="13" s="1"/>
  <c r="K71" i="13" a="1"/>
  <c r="K71" i="13" s="1"/>
  <c r="L71" i="13" a="1"/>
  <c r="L71" i="13" s="1"/>
  <c r="I198" i="13"/>
  <c r="H198" i="13"/>
  <c r="F198" i="13"/>
  <c r="E198" i="13"/>
  <c r="B199" i="13"/>
  <c r="D198" i="13"/>
  <c r="C198" i="13"/>
  <c r="J198" i="13"/>
  <c r="G198" i="13"/>
  <c r="K198" i="13"/>
  <c r="I155" i="13"/>
  <c r="G155" i="13"/>
  <c r="F155" i="13"/>
  <c r="K155" i="13"/>
  <c r="B156" i="13"/>
  <c r="E155" i="13"/>
  <c r="D155" i="13"/>
  <c r="C155" i="13"/>
  <c r="J155" i="13"/>
  <c r="B72" i="13"/>
  <c r="K113" i="13"/>
  <c r="C113" i="13"/>
  <c r="J113" i="13"/>
  <c r="E113" i="13"/>
  <c r="D113" i="13"/>
  <c r="I113" i="13"/>
  <c r="B114" i="13"/>
  <c r="H113" i="13"/>
  <c r="G113" i="13"/>
  <c r="F113" i="13"/>
  <c r="E29" i="13"/>
  <c r="D29" i="13"/>
  <c r="I29" i="13"/>
  <c r="B30" i="13"/>
  <c r="C29" i="13"/>
  <c r="K29" i="13"/>
  <c r="J29" i="13"/>
  <c r="F29" i="13"/>
  <c r="H29" i="13"/>
  <c r="G29" i="13"/>
  <c r="J281" i="13"/>
  <c r="I281" i="13"/>
  <c r="H281" i="13"/>
  <c r="G281" i="13"/>
  <c r="F281" i="13"/>
  <c r="B282" i="13"/>
  <c r="K281" i="13"/>
  <c r="E281" i="13"/>
  <c r="D281" i="13"/>
  <c r="C281" i="13"/>
  <c r="B240" i="13"/>
  <c r="D239" i="13"/>
  <c r="J239" i="13"/>
  <c r="I239" i="13"/>
  <c r="H239" i="13"/>
  <c r="K239" i="13"/>
  <c r="G239" i="13"/>
  <c r="C239" i="13"/>
  <c r="F239" i="13"/>
  <c r="E239" i="13"/>
  <c r="E72" i="13" l="1" a="1"/>
  <c r="E72" i="13" s="1"/>
  <c r="L72" i="13" a="1"/>
  <c r="L72" i="13" s="1"/>
  <c r="F72" i="13" a="1"/>
  <c r="F72" i="13" s="1"/>
  <c r="D72" i="13" a="1"/>
  <c r="D72" i="13" s="1"/>
  <c r="G72" i="13" a="1"/>
  <c r="G72" i="13" s="1"/>
  <c r="H72" i="13" a="1"/>
  <c r="H72" i="13" s="1"/>
  <c r="I72" i="13" a="1"/>
  <c r="I72" i="13" s="1"/>
  <c r="J72" i="13" a="1"/>
  <c r="J72" i="13" s="1"/>
  <c r="C72" i="13" a="1"/>
  <c r="C72" i="13" s="1"/>
  <c r="K72" i="13" a="1"/>
  <c r="K72" i="13" s="1"/>
  <c r="G156" i="13"/>
  <c r="F156" i="13"/>
  <c r="I156" i="13"/>
  <c r="K156" i="13"/>
  <c r="E156" i="13"/>
  <c r="B157" i="13"/>
  <c r="C156" i="13"/>
  <c r="D156" i="13"/>
  <c r="J156" i="13"/>
  <c r="H282" i="13"/>
  <c r="G282" i="13"/>
  <c r="J282" i="13"/>
  <c r="I282" i="13"/>
  <c r="F282" i="13"/>
  <c r="C282" i="13"/>
  <c r="B283" i="13"/>
  <c r="K282" i="13"/>
  <c r="E282" i="13"/>
  <c r="D282" i="13"/>
  <c r="J240" i="13"/>
  <c r="I240" i="13"/>
  <c r="H240" i="13"/>
  <c r="G240" i="13"/>
  <c r="C240" i="13"/>
  <c r="E240" i="13"/>
  <c r="D240" i="13"/>
  <c r="F240" i="13"/>
  <c r="K240" i="13"/>
  <c r="B241" i="13"/>
  <c r="I114" i="13"/>
  <c r="H114" i="13"/>
  <c r="E114" i="13"/>
  <c r="D114" i="13"/>
  <c r="F114" i="13"/>
  <c r="G114" i="13"/>
  <c r="C114" i="13"/>
  <c r="K114" i="13"/>
  <c r="B115" i="13"/>
  <c r="J114" i="13"/>
  <c r="K30" i="13"/>
  <c r="C30" i="13"/>
  <c r="D30" i="13"/>
  <c r="B31" i="13"/>
  <c r="H30" i="13"/>
  <c r="J30" i="13"/>
  <c r="I30" i="13"/>
  <c r="E30" i="13"/>
  <c r="G30" i="13"/>
  <c r="F30" i="13"/>
  <c r="B73" i="13"/>
  <c r="G199" i="13"/>
  <c r="F199" i="13"/>
  <c r="H199" i="13"/>
  <c r="E199" i="13"/>
  <c r="B200" i="13"/>
  <c r="K199" i="13"/>
  <c r="J199" i="13"/>
  <c r="I199" i="13"/>
  <c r="D199" i="13"/>
  <c r="C199" i="13"/>
  <c r="L73" i="13" l="1" a="1"/>
  <c r="L73" i="13" s="1"/>
  <c r="J73" i="13" a="1"/>
  <c r="J73" i="13" s="1"/>
  <c r="K73" i="13" a="1"/>
  <c r="K73" i="13" s="1"/>
  <c r="D73" i="13" a="1"/>
  <c r="D73" i="13" s="1"/>
  <c r="C73" i="13" a="1"/>
  <c r="C73" i="13" s="1"/>
  <c r="H73" i="13" a="1"/>
  <c r="H73" i="13" s="1"/>
  <c r="I73" i="13" a="1"/>
  <c r="I73" i="13" s="1"/>
  <c r="E73" i="13" a="1"/>
  <c r="E73" i="13" s="1"/>
  <c r="F73" i="13" a="1"/>
  <c r="F73" i="13" s="1"/>
  <c r="G73" i="13" a="1"/>
  <c r="G73" i="13" s="1"/>
  <c r="G115" i="13"/>
  <c r="F115" i="13"/>
  <c r="E115" i="13"/>
  <c r="D115" i="13"/>
  <c r="J115" i="13"/>
  <c r="C115" i="13"/>
  <c r="B116" i="13"/>
  <c r="K115" i="13"/>
  <c r="I115" i="13"/>
  <c r="H115" i="13"/>
  <c r="E157" i="13"/>
  <c r="B158" i="13"/>
  <c r="D157" i="13"/>
  <c r="I157" i="13"/>
  <c r="K157" i="13"/>
  <c r="G157" i="13"/>
  <c r="J157" i="13"/>
  <c r="F157" i="13"/>
  <c r="C157" i="13"/>
  <c r="H241" i="13"/>
  <c r="I241" i="13"/>
  <c r="G241" i="13"/>
  <c r="F241" i="13"/>
  <c r="E241" i="13"/>
  <c r="D241" i="13"/>
  <c r="C241" i="13"/>
  <c r="J241" i="13"/>
  <c r="B242" i="13"/>
  <c r="K241" i="13"/>
  <c r="E200" i="13"/>
  <c r="B201" i="13"/>
  <c r="D200" i="13"/>
  <c r="H200" i="13"/>
  <c r="G200" i="13"/>
  <c r="F200" i="13"/>
  <c r="J200" i="13"/>
  <c r="K200" i="13"/>
  <c r="I200" i="13"/>
  <c r="C200" i="13"/>
  <c r="I31" i="13"/>
  <c r="B32" i="13"/>
  <c r="C31" i="13"/>
  <c r="G31" i="13"/>
  <c r="K31" i="13"/>
  <c r="J31" i="13"/>
  <c r="H31" i="13"/>
  <c r="D31" i="13"/>
  <c r="F31" i="13"/>
  <c r="E31" i="13"/>
  <c r="B74" i="13"/>
  <c r="F283" i="13"/>
  <c r="E283" i="13"/>
  <c r="J283" i="13"/>
  <c r="I283" i="13"/>
  <c r="H283" i="13"/>
  <c r="K283" i="13"/>
  <c r="G283" i="13"/>
  <c r="D283" i="13"/>
  <c r="B284" i="13"/>
  <c r="C283" i="13"/>
  <c r="C74" i="13" l="1" a="1"/>
  <c r="C74" i="13" s="1"/>
  <c r="I74" i="13" a="1"/>
  <c r="I74" i="13" s="1"/>
  <c r="J74" i="13" a="1"/>
  <c r="J74" i="13" s="1"/>
  <c r="H74" i="13" a="1"/>
  <c r="H74" i="13" s="1"/>
  <c r="L74" i="13" a="1"/>
  <c r="L74" i="13" s="1"/>
  <c r="D74" i="13" a="1"/>
  <c r="D74" i="13" s="1"/>
  <c r="K74" i="13" a="1"/>
  <c r="K74" i="13" s="1"/>
  <c r="E74" i="13" a="1"/>
  <c r="E74" i="13" s="1"/>
  <c r="F74" i="13" a="1"/>
  <c r="F74" i="13" s="1"/>
  <c r="G74" i="13" a="1"/>
  <c r="G74" i="13" s="1"/>
  <c r="K201" i="13"/>
  <c r="C201" i="13"/>
  <c r="J201" i="13"/>
  <c r="H201" i="13"/>
  <c r="G201" i="13"/>
  <c r="D201" i="13"/>
  <c r="I201" i="13"/>
  <c r="F201" i="13"/>
  <c r="B202" i="13"/>
  <c r="E201" i="13"/>
  <c r="E116" i="13"/>
  <c r="B117" i="13"/>
  <c r="D116" i="13"/>
  <c r="G116" i="13"/>
  <c r="F116" i="13"/>
  <c r="I116" i="13"/>
  <c r="J116" i="13"/>
  <c r="C116" i="13"/>
  <c r="K116" i="13"/>
  <c r="H116" i="13"/>
  <c r="B285" i="13"/>
  <c r="D284" i="13"/>
  <c r="K284" i="13"/>
  <c r="C284" i="13"/>
  <c r="J284" i="13"/>
  <c r="I284" i="13"/>
  <c r="H284" i="13"/>
  <c r="F284" i="13"/>
  <c r="E284" i="13"/>
  <c r="G284" i="13"/>
  <c r="F242" i="13"/>
  <c r="H242" i="13"/>
  <c r="G242" i="13"/>
  <c r="E242" i="13"/>
  <c r="K242" i="13"/>
  <c r="J242" i="13"/>
  <c r="I242" i="13"/>
  <c r="D242" i="13"/>
  <c r="C242" i="13"/>
  <c r="B243" i="13"/>
  <c r="B75" i="13"/>
  <c r="K158" i="13"/>
  <c r="C158" i="13"/>
  <c r="J158" i="13"/>
  <c r="I158" i="13"/>
  <c r="E158" i="13"/>
  <c r="F158" i="13"/>
  <c r="G158" i="13"/>
  <c r="B159" i="13"/>
  <c r="D158" i="13"/>
  <c r="G32" i="13"/>
  <c r="K32" i="13"/>
  <c r="J32" i="13"/>
  <c r="F32" i="13"/>
  <c r="I32" i="13"/>
  <c r="H32" i="13"/>
  <c r="B33" i="13"/>
  <c r="C32" i="13"/>
  <c r="E32" i="13"/>
  <c r="D32" i="13"/>
  <c r="G75" i="13" l="1" a="1"/>
  <c r="G75" i="13" s="1"/>
  <c r="C75" i="13" a="1"/>
  <c r="C75" i="13" s="1"/>
  <c r="H75" i="13" a="1"/>
  <c r="H75" i="13" s="1"/>
  <c r="F75" i="13" a="1"/>
  <c r="F75" i="13" s="1"/>
  <c r="D75" i="13" a="1"/>
  <c r="D75" i="13" s="1"/>
  <c r="E75" i="13" a="1"/>
  <c r="E75" i="13" s="1"/>
  <c r="L75" i="13" a="1"/>
  <c r="L75" i="13" s="1"/>
  <c r="I75" i="13" a="1"/>
  <c r="I75" i="13" s="1"/>
  <c r="J75" i="13" a="1"/>
  <c r="J75" i="13" s="1"/>
  <c r="K75" i="13" a="1"/>
  <c r="K75" i="13" s="1"/>
  <c r="B244" i="13"/>
  <c r="D243" i="13"/>
  <c r="K243" i="13"/>
  <c r="C243" i="13"/>
  <c r="H243" i="13"/>
  <c r="G243" i="13"/>
  <c r="F243" i="13"/>
  <c r="J243" i="13"/>
  <c r="I243" i="13"/>
  <c r="E243" i="13"/>
  <c r="J285" i="13"/>
  <c r="I285" i="13"/>
  <c r="B286" i="13"/>
  <c r="K285" i="13"/>
  <c r="H285" i="13"/>
  <c r="F285" i="13"/>
  <c r="E285" i="13"/>
  <c r="D285" i="13"/>
  <c r="G285" i="13"/>
  <c r="C285" i="13"/>
  <c r="E33" i="13"/>
  <c r="J33" i="13"/>
  <c r="F33" i="13"/>
  <c r="I33" i="13"/>
  <c r="H33" i="13"/>
  <c r="G33" i="13"/>
  <c r="K33" i="13"/>
  <c r="B34" i="13"/>
  <c r="D33" i="13"/>
  <c r="C33" i="13"/>
  <c r="I159" i="13"/>
  <c r="K159" i="13"/>
  <c r="J159" i="13"/>
  <c r="C159" i="13"/>
  <c r="B160" i="13"/>
  <c r="E159" i="13"/>
  <c r="G159" i="13"/>
  <c r="F159" i="13"/>
  <c r="D159" i="13"/>
  <c r="K117" i="13"/>
  <c r="C117" i="13"/>
  <c r="J117" i="13"/>
  <c r="G117" i="13"/>
  <c r="F117" i="13"/>
  <c r="I117" i="13"/>
  <c r="E117" i="13"/>
  <c r="B118" i="13"/>
  <c r="H117" i="13"/>
  <c r="D117" i="13"/>
  <c r="B76" i="13"/>
  <c r="I202" i="13"/>
  <c r="H202" i="13"/>
  <c r="J202" i="13"/>
  <c r="G202" i="13"/>
  <c r="D202" i="13"/>
  <c r="C202" i="13"/>
  <c r="B203" i="13"/>
  <c r="F202" i="13"/>
  <c r="E202" i="13"/>
  <c r="K202" i="13"/>
  <c r="F76" i="13" l="1" a="1"/>
  <c r="F76" i="13" s="1"/>
  <c r="D76" i="13" a="1"/>
  <c r="D76" i="13" s="1"/>
  <c r="C76" i="13" a="1"/>
  <c r="C76" i="13" s="1"/>
  <c r="L76" i="13" a="1"/>
  <c r="L76" i="13" s="1"/>
  <c r="E76" i="13" a="1"/>
  <c r="E76" i="13" s="1"/>
  <c r="G76" i="13" a="1"/>
  <c r="G76" i="13" s="1"/>
  <c r="H76" i="13" a="1"/>
  <c r="H76" i="13" s="1"/>
  <c r="I76" i="13" a="1"/>
  <c r="I76" i="13" s="1"/>
  <c r="J76" i="13" a="1"/>
  <c r="J76" i="13" s="1"/>
  <c r="K76" i="13" a="1"/>
  <c r="K76" i="13" s="1"/>
  <c r="I118" i="13"/>
  <c r="H118" i="13"/>
  <c r="G118" i="13"/>
  <c r="F118" i="13"/>
  <c r="K118" i="13"/>
  <c r="E118" i="13"/>
  <c r="J118" i="13"/>
  <c r="D118" i="13"/>
  <c r="C118" i="13"/>
  <c r="B119" i="13"/>
  <c r="H286" i="13"/>
  <c r="G286" i="13"/>
  <c r="B287" i="13"/>
  <c r="K286" i="13"/>
  <c r="J286" i="13"/>
  <c r="I286" i="13"/>
  <c r="C286" i="13"/>
  <c r="F286" i="13"/>
  <c r="E286" i="13"/>
  <c r="D286" i="13"/>
  <c r="G203" i="13"/>
  <c r="F203" i="13"/>
  <c r="J203" i="13"/>
  <c r="I203" i="13"/>
  <c r="D203" i="13"/>
  <c r="E203" i="13"/>
  <c r="C203" i="13"/>
  <c r="K203" i="13"/>
  <c r="H203" i="13"/>
  <c r="B204" i="13"/>
  <c r="G160" i="13"/>
  <c r="F160" i="13"/>
  <c r="K160" i="13"/>
  <c r="J160" i="13"/>
  <c r="C160" i="13"/>
  <c r="B161" i="13"/>
  <c r="D160" i="13"/>
  <c r="I160" i="13"/>
  <c r="E160" i="13"/>
  <c r="K34" i="13"/>
  <c r="C34" i="13"/>
  <c r="I34" i="13"/>
  <c r="H34" i="13"/>
  <c r="G34" i="13"/>
  <c r="F34" i="13"/>
  <c r="J34" i="13"/>
  <c r="E34" i="13"/>
  <c r="B35" i="13"/>
  <c r="D34" i="13"/>
  <c r="B77" i="13"/>
  <c r="J244" i="13"/>
  <c r="I244" i="13"/>
  <c r="H244" i="13"/>
  <c r="G244" i="13"/>
  <c r="F244" i="13"/>
  <c r="K244" i="13"/>
  <c r="E244" i="13"/>
  <c r="D244" i="13"/>
  <c r="C244" i="13"/>
  <c r="B245" i="13"/>
  <c r="C77" i="13" l="1" a="1"/>
  <c r="C77" i="13" s="1"/>
  <c r="D77" i="13" a="1"/>
  <c r="D77" i="13" s="1"/>
  <c r="K77" i="13" a="1"/>
  <c r="K77" i="13" s="1"/>
  <c r="L77" i="13" a="1"/>
  <c r="L77" i="13" s="1"/>
  <c r="J77" i="13" a="1"/>
  <c r="J77" i="13" s="1"/>
  <c r="G77" i="13" a="1"/>
  <c r="G77" i="13" s="1"/>
  <c r="F77" i="13" a="1"/>
  <c r="F77" i="13" s="1"/>
  <c r="H77" i="13" a="1"/>
  <c r="H77" i="13" s="1"/>
  <c r="I77" i="13" a="1"/>
  <c r="I77" i="13" s="1"/>
  <c r="E77" i="13" a="1"/>
  <c r="E77" i="13" s="1"/>
  <c r="K204" i="13"/>
  <c r="I204" i="13"/>
  <c r="E204" i="13"/>
  <c r="D204" i="13"/>
  <c r="B205" i="13"/>
  <c r="J204" i="13"/>
  <c r="F204" i="13"/>
  <c r="H204" i="13"/>
  <c r="G204" i="13"/>
  <c r="C204" i="13"/>
  <c r="I35" i="13"/>
  <c r="H35" i="13"/>
  <c r="D35" i="13"/>
  <c r="G35" i="13"/>
  <c r="F35" i="13"/>
  <c r="E35" i="13"/>
  <c r="J35" i="13"/>
  <c r="C35" i="13"/>
  <c r="B36" i="13"/>
  <c r="K35" i="13"/>
  <c r="H245" i="13"/>
  <c r="G245" i="13"/>
  <c r="J245" i="13"/>
  <c r="I245" i="13"/>
  <c r="F245" i="13"/>
  <c r="B246" i="13"/>
  <c r="D245" i="13"/>
  <c r="C245" i="13"/>
  <c r="K245" i="13"/>
  <c r="E245" i="13"/>
  <c r="F287" i="13"/>
  <c r="E287" i="13"/>
  <c r="B288" i="13"/>
  <c r="K287" i="13"/>
  <c r="J287" i="13"/>
  <c r="D287" i="13"/>
  <c r="C287" i="13"/>
  <c r="G287" i="13"/>
  <c r="I287" i="13"/>
  <c r="H287" i="13"/>
  <c r="E161" i="13"/>
  <c r="B162" i="13"/>
  <c r="D161" i="13"/>
  <c r="K161" i="13"/>
  <c r="J161" i="13"/>
  <c r="C161" i="13"/>
  <c r="I161" i="13"/>
  <c r="G161" i="13"/>
  <c r="F161" i="13"/>
  <c r="B78" i="13"/>
  <c r="G119" i="13"/>
  <c r="F119" i="13"/>
  <c r="I119" i="13"/>
  <c r="H119" i="13"/>
  <c r="K119" i="13"/>
  <c r="C119" i="13"/>
  <c r="B120" i="13"/>
  <c r="D119" i="13"/>
  <c r="J119" i="13"/>
  <c r="E119" i="13"/>
  <c r="C78" i="13" l="1" a="1"/>
  <c r="C78" i="13" s="1"/>
  <c r="I78" i="13" a="1"/>
  <c r="I78" i="13" s="1"/>
  <c r="H78" i="13" a="1"/>
  <c r="H78" i="13" s="1"/>
  <c r="J78" i="13" a="1"/>
  <c r="J78" i="13" s="1"/>
  <c r="K78" i="13" a="1"/>
  <c r="K78" i="13" s="1"/>
  <c r="L78" i="13" a="1"/>
  <c r="L78" i="13" s="1"/>
  <c r="D78" i="13" a="1"/>
  <c r="D78" i="13" s="1"/>
  <c r="E78" i="13" a="1"/>
  <c r="E78" i="13" s="1"/>
  <c r="G78" i="13" a="1"/>
  <c r="G78" i="13" s="1"/>
  <c r="F78" i="13" a="1"/>
  <c r="F78" i="13" s="1"/>
  <c r="I205" i="13"/>
  <c r="G205" i="13"/>
  <c r="E205" i="13"/>
  <c r="D205" i="13"/>
  <c r="J205" i="13"/>
  <c r="F205" i="13"/>
  <c r="C205" i="13"/>
  <c r="K205" i="13"/>
  <c r="H205" i="13"/>
  <c r="B206" i="13"/>
  <c r="B79" i="13"/>
  <c r="G36" i="13"/>
  <c r="H36" i="13"/>
  <c r="B37" i="13"/>
  <c r="F36" i="13"/>
  <c r="C36" i="13"/>
  <c r="E36" i="13"/>
  <c r="D36" i="13"/>
  <c r="I36" i="13"/>
  <c r="K36" i="13"/>
  <c r="J36" i="13"/>
  <c r="E120" i="13"/>
  <c r="B121" i="13"/>
  <c r="D120" i="13"/>
  <c r="I120" i="13"/>
  <c r="H120" i="13"/>
  <c r="K120" i="13"/>
  <c r="J120" i="13"/>
  <c r="C120" i="13"/>
  <c r="G120" i="13"/>
  <c r="F120" i="13"/>
  <c r="K162" i="13"/>
  <c r="C162" i="13"/>
  <c r="J162" i="13"/>
  <c r="B163" i="13"/>
  <c r="E162" i="13"/>
  <c r="F162" i="13"/>
  <c r="D162" i="13"/>
  <c r="I162" i="13"/>
  <c r="G162" i="13"/>
  <c r="F246" i="13"/>
  <c r="E246" i="13"/>
  <c r="J246" i="13"/>
  <c r="I246" i="13"/>
  <c r="H246" i="13"/>
  <c r="D246" i="13"/>
  <c r="C246" i="13"/>
  <c r="K246" i="13"/>
  <c r="B247" i="13"/>
  <c r="G246" i="13"/>
  <c r="B289" i="13"/>
  <c r="D288" i="13"/>
  <c r="K288" i="13"/>
  <c r="C288" i="13"/>
  <c r="J288" i="13"/>
  <c r="I288" i="13"/>
  <c r="H288" i="13"/>
  <c r="G288" i="13"/>
  <c r="F288" i="13"/>
  <c r="E288" i="13"/>
  <c r="C79" i="13" l="1" a="1"/>
  <c r="C79" i="13" s="1"/>
  <c r="G79" i="13" a="1"/>
  <c r="G79" i="13" s="1"/>
  <c r="F79" i="13" a="1"/>
  <c r="F79" i="13" s="1"/>
  <c r="J79" i="13" a="1"/>
  <c r="J79" i="13" s="1"/>
  <c r="K79" i="13" a="1"/>
  <c r="K79" i="13" s="1"/>
  <c r="L79" i="13" a="1"/>
  <c r="L79" i="13" s="1"/>
  <c r="D79" i="13" a="1"/>
  <c r="D79" i="13" s="1"/>
  <c r="I79" i="13" a="1"/>
  <c r="I79" i="13" s="1"/>
  <c r="E79" i="13" a="1"/>
  <c r="E79" i="13" s="1"/>
  <c r="H79" i="13" a="1"/>
  <c r="H79" i="13" s="1"/>
  <c r="E37" i="13"/>
  <c r="G37" i="13"/>
  <c r="F37" i="13"/>
  <c r="K37" i="13"/>
  <c r="D37" i="13"/>
  <c r="B38" i="13"/>
  <c r="C37" i="13"/>
  <c r="H37" i="13"/>
  <c r="J37" i="13"/>
  <c r="I37" i="13"/>
  <c r="I163" i="13"/>
  <c r="C163" i="13"/>
  <c r="B164" i="13"/>
  <c r="E163" i="13"/>
  <c r="F163" i="13"/>
  <c r="K163" i="13"/>
  <c r="J163" i="13"/>
  <c r="D163" i="13"/>
  <c r="G163" i="13"/>
  <c r="J289" i="13"/>
  <c r="I289" i="13"/>
  <c r="D289" i="13"/>
  <c r="C289" i="13"/>
  <c r="B290" i="13"/>
  <c r="H289" i="13"/>
  <c r="K289" i="13"/>
  <c r="E289" i="13"/>
  <c r="G289" i="13"/>
  <c r="F289" i="13"/>
  <c r="B248" i="13"/>
  <c r="D247" i="13"/>
  <c r="K247" i="13"/>
  <c r="C247" i="13"/>
  <c r="J247" i="13"/>
  <c r="I247" i="13"/>
  <c r="H247" i="13"/>
  <c r="G247" i="13"/>
  <c r="F247" i="13"/>
  <c r="E247" i="13"/>
  <c r="B80" i="13"/>
  <c r="G206" i="13"/>
  <c r="E206" i="13"/>
  <c r="F206" i="13"/>
  <c r="D206" i="13"/>
  <c r="H206" i="13"/>
  <c r="C206" i="13"/>
  <c r="B207" i="13"/>
  <c r="J206" i="13"/>
  <c r="I206" i="13"/>
  <c r="K206" i="13"/>
  <c r="K121" i="13"/>
  <c r="C121" i="13"/>
  <c r="J121" i="13"/>
  <c r="I121" i="13"/>
  <c r="H121" i="13"/>
  <c r="B122" i="13"/>
  <c r="D121" i="13"/>
  <c r="F121" i="13"/>
  <c r="G121" i="13"/>
  <c r="E121" i="13"/>
  <c r="E80" i="13" l="1" a="1"/>
  <c r="E80" i="13" s="1"/>
  <c r="L80" i="13" a="1"/>
  <c r="L80" i="13" s="1"/>
  <c r="D80" i="13" a="1"/>
  <c r="D80" i="13" s="1"/>
  <c r="C80" i="13" a="1"/>
  <c r="C80" i="13" s="1"/>
  <c r="J80" i="13" a="1"/>
  <c r="J80" i="13" s="1"/>
  <c r="K80" i="13" a="1"/>
  <c r="K80" i="13" s="1"/>
  <c r="I80" i="13" a="1"/>
  <c r="I80" i="13" s="1"/>
  <c r="F80" i="13" a="1"/>
  <c r="F80" i="13" s="1"/>
  <c r="G80" i="13" a="1"/>
  <c r="G80" i="13" s="1"/>
  <c r="H80" i="13" a="1"/>
  <c r="H80" i="13" s="1"/>
  <c r="J248" i="13"/>
  <c r="I248" i="13"/>
  <c r="B249" i="13"/>
  <c r="K248" i="13"/>
  <c r="H248" i="13"/>
  <c r="D248" i="13"/>
  <c r="C248" i="13"/>
  <c r="E248" i="13"/>
  <c r="G248" i="13"/>
  <c r="F248" i="13"/>
  <c r="G164" i="13"/>
  <c r="F164" i="13"/>
  <c r="C164" i="13"/>
  <c r="B165" i="13"/>
  <c r="E164" i="13"/>
  <c r="K164" i="13"/>
  <c r="I164" i="13"/>
  <c r="D164" i="13"/>
  <c r="J164" i="13"/>
  <c r="K38" i="13"/>
  <c r="C38" i="13"/>
  <c r="F38" i="13"/>
  <c r="J38" i="13"/>
  <c r="E38" i="13"/>
  <c r="D38" i="13"/>
  <c r="B39" i="13"/>
  <c r="G38" i="13"/>
  <c r="I38" i="13"/>
  <c r="H38" i="13"/>
  <c r="E207" i="13"/>
  <c r="K207" i="13"/>
  <c r="C207" i="13"/>
  <c r="G207" i="13"/>
  <c r="F207" i="13"/>
  <c r="J207" i="13"/>
  <c r="I207" i="13"/>
  <c r="H207" i="13"/>
  <c r="D207" i="13"/>
  <c r="B208" i="13"/>
  <c r="I122" i="13"/>
  <c r="H122" i="13"/>
  <c r="K122" i="13"/>
  <c r="J122" i="13"/>
  <c r="C122" i="13"/>
  <c r="F122" i="13"/>
  <c r="B123" i="13"/>
  <c r="G122" i="13"/>
  <c r="E122" i="13"/>
  <c r="D122" i="13"/>
  <c r="B81" i="13"/>
  <c r="H290" i="13"/>
  <c r="G290" i="13"/>
  <c r="D290" i="13"/>
  <c r="C290" i="13"/>
  <c r="B291" i="13"/>
  <c r="I290" i="13"/>
  <c r="F290" i="13"/>
  <c r="E290" i="13"/>
  <c r="K290" i="13"/>
  <c r="J290" i="13"/>
  <c r="J81" i="13" l="1" a="1"/>
  <c r="J81" i="13" s="1"/>
  <c r="C81" i="13" a="1"/>
  <c r="C81" i="13" s="1"/>
  <c r="K81" i="13" a="1"/>
  <c r="K81" i="13" s="1"/>
  <c r="L81" i="13" a="1"/>
  <c r="L81" i="13" s="1"/>
  <c r="D81" i="13" a="1"/>
  <c r="D81" i="13" s="1"/>
  <c r="E81" i="13" a="1"/>
  <c r="E81" i="13" s="1"/>
  <c r="F81" i="13" a="1"/>
  <c r="F81" i="13" s="1"/>
  <c r="G81" i="13" a="1"/>
  <c r="G81" i="13" s="1"/>
  <c r="H81" i="13" a="1"/>
  <c r="H81" i="13" s="1"/>
  <c r="I81" i="13" a="1"/>
  <c r="I81" i="13" s="1"/>
  <c r="F291" i="13"/>
  <c r="E291" i="13"/>
  <c r="D291" i="13"/>
  <c r="C291" i="13"/>
  <c r="B292" i="13"/>
  <c r="K291" i="13"/>
  <c r="J291" i="13"/>
  <c r="G291" i="13"/>
  <c r="I291" i="13"/>
  <c r="H291" i="13"/>
  <c r="K208" i="13"/>
  <c r="C208" i="13"/>
  <c r="I208" i="13"/>
  <c r="G208" i="13"/>
  <c r="F208" i="13"/>
  <c r="H208" i="13"/>
  <c r="D208" i="13"/>
  <c r="B209" i="13"/>
  <c r="J208" i="13"/>
  <c r="E208" i="13"/>
  <c r="G123" i="13"/>
  <c r="F123" i="13"/>
  <c r="K123" i="13"/>
  <c r="J123" i="13"/>
  <c r="C123" i="13"/>
  <c r="H123" i="13"/>
  <c r="D123" i="13"/>
  <c r="I123" i="13"/>
  <c r="B124" i="13"/>
  <c r="E123" i="13"/>
  <c r="E165" i="13"/>
  <c r="B166" i="13"/>
  <c r="D165" i="13"/>
  <c r="C165" i="13"/>
  <c r="G165" i="13"/>
  <c r="K165" i="13"/>
  <c r="J165" i="13"/>
  <c r="F165" i="13"/>
  <c r="I165" i="13"/>
  <c r="B82" i="13"/>
  <c r="I39" i="13"/>
  <c r="E39" i="13"/>
  <c r="D39" i="13"/>
  <c r="J39" i="13"/>
  <c r="B40" i="13"/>
  <c r="C39" i="13"/>
  <c r="K39" i="13"/>
  <c r="F39" i="13"/>
  <c r="H39" i="13"/>
  <c r="G39" i="13"/>
  <c r="H249" i="13"/>
  <c r="G249" i="13"/>
  <c r="B250" i="13"/>
  <c r="K249" i="13"/>
  <c r="J249" i="13"/>
  <c r="I249" i="13"/>
  <c r="F249" i="13"/>
  <c r="E249" i="13"/>
  <c r="D249" i="13"/>
  <c r="C249" i="13"/>
  <c r="I82" i="13" l="1" a="1"/>
  <c r="I82" i="13" s="1"/>
  <c r="H82" i="13" a="1"/>
  <c r="H82" i="13" s="1"/>
  <c r="C82" i="13" a="1"/>
  <c r="C82" i="13" s="1"/>
  <c r="L82" i="13" a="1"/>
  <c r="L82" i="13" s="1"/>
  <c r="E82" i="13" a="1"/>
  <c r="E82" i="13" s="1"/>
  <c r="D82" i="13" a="1"/>
  <c r="D82" i="13" s="1"/>
  <c r="G82" i="13" a="1"/>
  <c r="G82" i="13" s="1"/>
  <c r="K82" i="13" a="1"/>
  <c r="K82" i="13" s="1"/>
  <c r="F82" i="13" a="1"/>
  <c r="F82" i="13" s="1"/>
  <c r="J82" i="13" a="1"/>
  <c r="J82" i="13" s="1"/>
  <c r="F250" i="13"/>
  <c r="E250" i="13"/>
  <c r="B251" i="13"/>
  <c r="K250" i="13"/>
  <c r="J250" i="13"/>
  <c r="H250" i="13"/>
  <c r="G250" i="13"/>
  <c r="I250" i="13"/>
  <c r="D250" i="13"/>
  <c r="C250" i="13"/>
  <c r="G40" i="13"/>
  <c r="D40" i="13"/>
  <c r="B41" i="13"/>
  <c r="C40" i="13"/>
  <c r="K40" i="13"/>
  <c r="J40" i="13"/>
  <c r="E40" i="13"/>
  <c r="I40" i="13"/>
  <c r="H40" i="13"/>
  <c r="F40" i="13"/>
  <c r="K166" i="13"/>
  <c r="C166" i="13"/>
  <c r="J166" i="13"/>
  <c r="E166" i="13"/>
  <c r="D166" i="13"/>
  <c r="G166" i="13"/>
  <c r="I166" i="13"/>
  <c r="B167" i="13"/>
  <c r="F166" i="13"/>
  <c r="E124" i="13"/>
  <c r="B125" i="13"/>
  <c r="D124" i="13"/>
  <c r="K124" i="13"/>
  <c r="J124" i="13"/>
  <c r="C124" i="13"/>
  <c r="F124" i="13"/>
  <c r="I124" i="13"/>
  <c r="H124" i="13"/>
  <c r="G124" i="13"/>
  <c r="B293" i="13"/>
  <c r="D292" i="13"/>
  <c r="K292" i="13"/>
  <c r="C292" i="13"/>
  <c r="F292" i="13"/>
  <c r="E292" i="13"/>
  <c r="G292" i="13"/>
  <c r="I292" i="13"/>
  <c r="H292" i="13"/>
  <c r="J292" i="13"/>
  <c r="I209" i="13"/>
  <c r="G209" i="13"/>
  <c r="H209" i="13"/>
  <c r="F209" i="13"/>
  <c r="D209" i="13"/>
  <c r="C209" i="13"/>
  <c r="B210" i="13"/>
  <c r="K209" i="13"/>
  <c r="J209" i="13"/>
  <c r="E209" i="13"/>
  <c r="B83" i="13"/>
  <c r="G83" i="13" l="1" a="1"/>
  <c r="G83" i="13" s="1"/>
  <c r="F83" i="13" a="1"/>
  <c r="F83" i="13" s="1"/>
  <c r="C83" i="13" a="1"/>
  <c r="C83" i="13" s="1"/>
  <c r="L83" i="13" a="1"/>
  <c r="L83" i="13" s="1"/>
  <c r="E83" i="13" a="1"/>
  <c r="E83" i="13" s="1"/>
  <c r="K83" i="13" a="1"/>
  <c r="K83" i="13" s="1"/>
  <c r="D83" i="13" a="1"/>
  <c r="D83" i="13" s="1"/>
  <c r="H83" i="13" a="1"/>
  <c r="H83" i="13" s="1"/>
  <c r="I83" i="13" a="1"/>
  <c r="I83" i="13" s="1"/>
  <c r="J83" i="13" a="1"/>
  <c r="J83" i="13" s="1"/>
  <c r="G210" i="13"/>
  <c r="E210" i="13"/>
  <c r="I210" i="13"/>
  <c r="H210" i="13"/>
  <c r="J210" i="13"/>
  <c r="F210" i="13"/>
  <c r="D210" i="13"/>
  <c r="K210" i="13"/>
  <c r="C210" i="13"/>
  <c r="B211" i="13"/>
  <c r="K125" i="13"/>
  <c r="C125" i="13"/>
  <c r="J125" i="13"/>
  <c r="B126" i="13"/>
  <c r="E125" i="13"/>
  <c r="I125" i="13"/>
  <c r="F125" i="13"/>
  <c r="G125" i="13"/>
  <c r="D125" i="13"/>
  <c r="H125" i="13"/>
  <c r="B84" i="13"/>
  <c r="E41" i="13"/>
  <c r="B42" i="13"/>
  <c r="C41" i="13"/>
  <c r="H41" i="13"/>
  <c r="K41" i="13"/>
  <c r="J41" i="13"/>
  <c r="I41" i="13"/>
  <c r="D41" i="13"/>
  <c r="G41" i="13"/>
  <c r="F41" i="13"/>
  <c r="I167" i="13"/>
  <c r="E167" i="13"/>
  <c r="F167" i="13"/>
  <c r="D167" i="13"/>
  <c r="J167" i="13"/>
  <c r="B168" i="13"/>
  <c r="G167" i="13"/>
  <c r="K167" i="13"/>
  <c r="C167" i="13"/>
  <c r="B252" i="13"/>
  <c r="D251" i="13"/>
  <c r="K251" i="13"/>
  <c r="C251" i="13"/>
  <c r="J251" i="13"/>
  <c r="G251" i="13"/>
  <c r="F251" i="13"/>
  <c r="E251" i="13"/>
  <c r="I251" i="13"/>
  <c r="H251" i="13"/>
  <c r="J293" i="13"/>
  <c r="I293" i="13"/>
  <c r="F293" i="13"/>
  <c r="E293" i="13"/>
  <c r="D293" i="13"/>
  <c r="B294" i="13"/>
  <c r="K293" i="13"/>
  <c r="H293" i="13"/>
  <c r="G293" i="13"/>
  <c r="C293" i="13"/>
  <c r="C84" i="13" l="1" a="1"/>
  <c r="C84" i="13" s="1"/>
  <c r="L84" i="13" a="1"/>
  <c r="L84" i="13" s="1"/>
  <c r="E84" i="13" a="1"/>
  <c r="E84" i="13" s="1"/>
  <c r="D84" i="13" a="1"/>
  <c r="D84" i="13" s="1"/>
  <c r="K84" i="13" a="1"/>
  <c r="K84" i="13" s="1"/>
  <c r="F84" i="13" a="1"/>
  <c r="F84" i="13" s="1"/>
  <c r="G84" i="13" a="1"/>
  <c r="G84" i="13" s="1"/>
  <c r="H84" i="13" a="1"/>
  <c r="H84" i="13" s="1"/>
  <c r="I84" i="13" a="1"/>
  <c r="I84" i="13" s="1"/>
  <c r="J84" i="13" a="1"/>
  <c r="J84" i="13" s="1"/>
  <c r="G168" i="13"/>
  <c r="F168" i="13"/>
  <c r="K168" i="13"/>
  <c r="C168" i="13"/>
  <c r="I168" i="13"/>
  <c r="B169" i="13"/>
  <c r="J168" i="13"/>
  <c r="E168" i="13"/>
  <c r="D168" i="13"/>
  <c r="H294" i="13"/>
  <c r="G294" i="13"/>
  <c r="F294" i="13"/>
  <c r="E294" i="13"/>
  <c r="D294" i="13"/>
  <c r="C294" i="13"/>
  <c r="B295" i="13"/>
  <c r="K294" i="13"/>
  <c r="J294" i="13"/>
  <c r="I294" i="13"/>
  <c r="I126" i="13"/>
  <c r="H126" i="13"/>
  <c r="C126" i="13"/>
  <c r="B127" i="13"/>
  <c r="E126" i="13"/>
  <c r="K126" i="13"/>
  <c r="J126" i="13"/>
  <c r="D126" i="13"/>
  <c r="G126" i="13"/>
  <c r="F126" i="13"/>
  <c r="B85" i="13"/>
  <c r="J252" i="13"/>
  <c r="I252" i="13"/>
  <c r="D252" i="13"/>
  <c r="C252" i="13"/>
  <c r="B253" i="13"/>
  <c r="K252" i="13"/>
  <c r="H252" i="13"/>
  <c r="E252" i="13"/>
  <c r="G252" i="13"/>
  <c r="F252" i="13"/>
  <c r="E211" i="13"/>
  <c r="B212" i="13"/>
  <c r="K211" i="13"/>
  <c r="C211" i="13"/>
  <c r="I211" i="13"/>
  <c r="H211" i="13"/>
  <c r="F211" i="13"/>
  <c r="J211" i="13"/>
  <c r="D211" i="13"/>
  <c r="G211" i="13"/>
  <c r="K42" i="13"/>
  <c r="C42" i="13"/>
  <c r="B43" i="13"/>
  <c r="J42" i="13"/>
  <c r="G42" i="13"/>
  <c r="I42" i="13"/>
  <c r="H42" i="13"/>
  <c r="D42" i="13"/>
  <c r="F42" i="13"/>
  <c r="E42" i="13"/>
  <c r="J85" i="13" l="1" a="1"/>
  <c r="J85" i="13" s="1"/>
  <c r="C85" i="13" a="1"/>
  <c r="C85" i="13" s="1"/>
  <c r="K85" i="13" a="1"/>
  <c r="K85" i="13" s="1"/>
  <c r="D85" i="13" a="1"/>
  <c r="D85" i="13" s="1"/>
  <c r="E85" i="13" a="1"/>
  <c r="E85" i="13" s="1"/>
  <c r="F85" i="13" a="1"/>
  <c r="F85" i="13" s="1"/>
  <c r="G85" i="13" a="1"/>
  <c r="G85" i="13" s="1"/>
  <c r="I85" i="13" a="1"/>
  <c r="I85" i="13" s="1"/>
  <c r="H85" i="13" a="1"/>
  <c r="H85" i="13" s="1"/>
  <c r="L85" i="13" a="1"/>
  <c r="L85" i="13" s="1"/>
  <c r="I43" i="13"/>
  <c r="K43" i="13"/>
  <c r="F43" i="13"/>
  <c r="J43" i="13"/>
  <c r="H43" i="13"/>
  <c r="G43" i="13"/>
  <c r="B44" i="13"/>
  <c r="C43" i="13"/>
  <c r="E43" i="13"/>
  <c r="D43" i="13"/>
  <c r="G127" i="13"/>
  <c r="F127" i="13"/>
  <c r="C127" i="13"/>
  <c r="B128" i="13"/>
  <c r="E127" i="13"/>
  <c r="I127" i="13"/>
  <c r="J127" i="13"/>
  <c r="H127" i="13"/>
  <c r="D127" i="13"/>
  <c r="K127" i="13"/>
  <c r="B86" i="13"/>
  <c r="E169" i="13"/>
  <c r="B170" i="13"/>
  <c r="D169" i="13"/>
  <c r="I169" i="13"/>
  <c r="K169" i="13"/>
  <c r="J169" i="13"/>
  <c r="G169" i="13"/>
  <c r="F169" i="13"/>
  <c r="C169" i="13"/>
  <c r="H253" i="13"/>
  <c r="G253" i="13"/>
  <c r="D253" i="13"/>
  <c r="C253" i="13"/>
  <c r="B254" i="13"/>
  <c r="E253" i="13"/>
  <c r="I253" i="13"/>
  <c r="F253" i="13"/>
  <c r="J253" i="13"/>
  <c r="K253" i="13"/>
  <c r="K212" i="13"/>
  <c r="C212" i="13"/>
  <c r="J212" i="13"/>
  <c r="I212" i="13"/>
  <c r="E212" i="13"/>
  <c r="D212" i="13"/>
  <c r="F212" i="13"/>
  <c r="H212" i="13"/>
  <c r="H179" i="13" s="1"/>
  <c r="G212" i="13"/>
  <c r="F295" i="13"/>
  <c r="E295" i="13"/>
  <c r="H295" i="13"/>
  <c r="G295" i="13"/>
  <c r="D295" i="13"/>
  <c r="J295" i="13"/>
  <c r="I295" i="13"/>
  <c r="C295" i="13"/>
  <c r="B296" i="13"/>
  <c r="K295" i="13"/>
  <c r="M88" i="16" l="1"/>
  <c r="B6" i="16"/>
  <c r="O4" i="16"/>
  <c r="P4" i="16"/>
  <c r="H86" i="13" a="1"/>
  <c r="H86" i="13" s="1"/>
  <c r="I86" i="13" a="1"/>
  <c r="I86" i="13" s="1"/>
  <c r="D86" i="13" a="1"/>
  <c r="D86" i="13" s="1"/>
  <c r="E86" i="13" a="1"/>
  <c r="E86" i="13" s="1"/>
  <c r="G86" i="13" a="1"/>
  <c r="G86" i="13" s="1"/>
  <c r="F86" i="13" a="1"/>
  <c r="F86" i="13" s="1"/>
  <c r="K86" i="13" a="1"/>
  <c r="K86" i="13" s="1"/>
  <c r="J86" i="13" a="1"/>
  <c r="J86" i="13" s="1"/>
  <c r="C86" i="13" a="1"/>
  <c r="C86" i="13" s="1"/>
  <c r="L86" i="13" a="1"/>
  <c r="L86" i="13" s="1"/>
  <c r="I214" i="13"/>
  <c r="I175" i="13" s="1"/>
  <c r="I179" i="13"/>
  <c r="G44" i="13"/>
  <c r="J44" i="13"/>
  <c r="I44" i="13"/>
  <c r="E44" i="13"/>
  <c r="H44" i="13"/>
  <c r="F44" i="13"/>
  <c r="K44" i="13"/>
  <c r="D44" i="13"/>
  <c r="C44" i="13"/>
  <c r="E179" i="13"/>
  <c r="E214" i="13"/>
  <c r="E175" i="13" s="1"/>
  <c r="J179" i="13"/>
  <c r="J214" i="13"/>
  <c r="J175" i="13" s="1"/>
  <c r="F254" i="13"/>
  <c r="E254" i="13"/>
  <c r="D254" i="13"/>
  <c r="C254" i="13"/>
  <c r="J254" i="13"/>
  <c r="I254" i="13"/>
  <c r="H254" i="13"/>
  <c r="K254" i="13"/>
  <c r="G254" i="13"/>
  <c r="E128" i="13"/>
  <c r="D128" i="13"/>
  <c r="C128" i="13"/>
  <c r="G128" i="13"/>
  <c r="I128" i="13"/>
  <c r="K128" i="13"/>
  <c r="F128" i="13"/>
  <c r="H128" i="13"/>
  <c r="J128" i="13"/>
  <c r="D296" i="13"/>
  <c r="K296" i="13"/>
  <c r="C296" i="13"/>
  <c r="H296" i="13"/>
  <c r="G296" i="13"/>
  <c r="F296" i="13"/>
  <c r="I296" i="13"/>
  <c r="E296" i="13"/>
  <c r="J296" i="13"/>
  <c r="C179" i="13"/>
  <c r="C214" i="13"/>
  <c r="G214" i="13"/>
  <c r="G175" i="13" s="1"/>
  <c r="G179" i="13"/>
  <c r="K179" i="13"/>
  <c r="K214" i="13"/>
  <c r="K175" i="13" s="1"/>
  <c r="H214" i="13"/>
  <c r="H175" i="13" s="1"/>
  <c r="F179" i="13"/>
  <c r="F214" i="13"/>
  <c r="F175" i="13" s="1"/>
  <c r="D179" i="13"/>
  <c r="D214" i="13"/>
  <c r="D175" i="13" s="1"/>
  <c r="K170" i="13"/>
  <c r="C170" i="13"/>
  <c r="J170" i="13"/>
  <c r="G170" i="13"/>
  <c r="E170" i="13"/>
  <c r="I170" i="13"/>
  <c r="D170" i="13"/>
  <c r="F170" i="13"/>
  <c r="F137" i="13" l="1"/>
  <c r="F172" i="13"/>
  <c r="F133" i="13" s="1"/>
  <c r="K53" i="13"/>
  <c r="K88" i="13"/>
  <c r="K49" i="13" s="1"/>
  <c r="I263" i="13"/>
  <c r="I298" i="13"/>
  <c r="I259" i="13" s="1"/>
  <c r="H130" i="13"/>
  <c r="H91" i="13" s="1"/>
  <c r="H95" i="13"/>
  <c r="G221" i="13"/>
  <c r="G256" i="13"/>
  <c r="G217" i="13" s="1"/>
  <c r="F256" i="13"/>
  <c r="F217" i="13" s="1"/>
  <c r="F221" i="13"/>
  <c r="F11" i="13"/>
  <c r="F46" i="13"/>
  <c r="F7" i="13" s="1"/>
  <c r="D137" i="13"/>
  <c r="D172" i="13"/>
  <c r="D133" i="13" s="1"/>
  <c r="L53" i="13"/>
  <c r="L88" i="13"/>
  <c r="L49" i="13" s="1"/>
  <c r="F298" i="13"/>
  <c r="F259" i="13" s="1"/>
  <c r="F263" i="13"/>
  <c r="F95" i="13"/>
  <c r="F130" i="13"/>
  <c r="F91" i="13" s="1"/>
  <c r="K221" i="13"/>
  <c r="K256" i="13"/>
  <c r="K217" i="13" s="1"/>
  <c r="H11" i="13"/>
  <c r="H46" i="13"/>
  <c r="H7" i="13" s="1"/>
  <c r="K172" i="13"/>
  <c r="K133" i="13" s="1"/>
  <c r="K137" i="13"/>
  <c r="I137" i="13"/>
  <c r="I172" i="13"/>
  <c r="I133" i="13" s="1"/>
  <c r="C53" i="13"/>
  <c r="C88" i="13"/>
  <c r="H88" i="13"/>
  <c r="H49" i="13" s="1"/>
  <c r="H53" i="13"/>
  <c r="G298" i="13"/>
  <c r="G259" i="13" s="1"/>
  <c r="G263" i="13"/>
  <c r="K95" i="13"/>
  <c r="K130" i="13"/>
  <c r="K91" i="13" s="1"/>
  <c r="H221" i="13"/>
  <c r="H256" i="13"/>
  <c r="H217" i="13" s="1"/>
  <c r="E46" i="13"/>
  <c r="E7" i="13" s="1"/>
  <c r="E11" i="13"/>
  <c r="F88" i="13"/>
  <c r="F49" i="13" s="1"/>
  <c r="F53" i="13"/>
  <c r="E172" i="13"/>
  <c r="E133" i="13" s="1"/>
  <c r="E137" i="13"/>
  <c r="J88" i="13"/>
  <c r="J49" i="13" s="1"/>
  <c r="J53" i="13"/>
  <c r="I88" i="13"/>
  <c r="I49" i="13" s="1"/>
  <c r="I53" i="13"/>
  <c r="H263" i="13"/>
  <c r="H298" i="13"/>
  <c r="H259" i="13" s="1"/>
  <c r="I95" i="13"/>
  <c r="I130" i="13"/>
  <c r="I91" i="13" s="1"/>
  <c r="I256" i="13"/>
  <c r="I217" i="13" s="1"/>
  <c r="I221" i="13"/>
  <c r="I11" i="13"/>
  <c r="I46" i="13"/>
  <c r="I7" i="13" s="1"/>
  <c r="G137" i="13"/>
  <c r="G172" i="13"/>
  <c r="G133" i="13" s="1"/>
  <c r="D53" i="13"/>
  <c r="D88" i="13"/>
  <c r="D49" i="13" s="1"/>
  <c r="L214" i="13"/>
  <c r="B174" i="13" s="1"/>
  <c r="C175" i="13"/>
  <c r="C263" i="13"/>
  <c r="C298" i="13"/>
  <c r="G130" i="13"/>
  <c r="G91" i="13" s="1"/>
  <c r="G95" i="13"/>
  <c r="J221" i="13"/>
  <c r="J256" i="13"/>
  <c r="J217" i="13" s="1"/>
  <c r="J46" i="13"/>
  <c r="J7" i="13" s="1"/>
  <c r="J11" i="13"/>
  <c r="J137" i="13"/>
  <c r="J172" i="13"/>
  <c r="J133" i="13" s="1"/>
  <c r="E88" i="13"/>
  <c r="E49" i="13" s="1"/>
  <c r="E53" i="13"/>
  <c r="K263" i="13"/>
  <c r="K298" i="13"/>
  <c r="K259" i="13" s="1"/>
  <c r="C95" i="13"/>
  <c r="C130" i="13"/>
  <c r="C221" i="13"/>
  <c r="C256" i="13"/>
  <c r="C46" i="13"/>
  <c r="C11" i="13"/>
  <c r="G11" i="13"/>
  <c r="G46" i="13"/>
  <c r="G7" i="13" s="1"/>
  <c r="J298" i="13"/>
  <c r="J259" i="13" s="1"/>
  <c r="J263" i="13"/>
  <c r="D263" i="13"/>
  <c r="D298" i="13"/>
  <c r="D259" i="13" s="1"/>
  <c r="D130" i="13"/>
  <c r="D91" i="13" s="1"/>
  <c r="D95" i="13"/>
  <c r="D221" i="13"/>
  <c r="D256" i="13"/>
  <c r="D217" i="13" s="1"/>
  <c r="D11" i="13"/>
  <c r="D46" i="13"/>
  <c r="C137" i="13"/>
  <c r="C172" i="13"/>
  <c r="G88" i="13"/>
  <c r="G49" i="13" s="1"/>
  <c r="G53" i="13"/>
  <c r="E263" i="13"/>
  <c r="E298" i="13"/>
  <c r="E259" i="13" s="1"/>
  <c r="J95" i="13"/>
  <c r="J130" i="13"/>
  <c r="J91" i="13" s="1"/>
  <c r="E95" i="13"/>
  <c r="E130" i="13"/>
  <c r="E91" i="13" s="1"/>
  <c r="E221" i="13"/>
  <c r="E256" i="13"/>
  <c r="E217" i="13" s="1"/>
  <c r="K11" i="13"/>
  <c r="K46" i="13"/>
  <c r="K7" i="13" s="1"/>
  <c r="M88" i="13" l="1"/>
  <c r="B48" i="13" s="1"/>
  <c r="C49" i="13"/>
  <c r="C7" i="13"/>
  <c r="L46" i="13"/>
  <c r="B6" i="13" s="1"/>
  <c r="O4" i="13"/>
  <c r="C133" i="13"/>
  <c r="L256" i="13"/>
  <c r="B216" i="13" s="1"/>
  <c r="C217" i="13"/>
  <c r="L298" i="13"/>
  <c r="B258" i="13" s="1"/>
  <c r="C259" i="13"/>
  <c r="D7" i="13"/>
  <c r="P4" i="13"/>
  <c r="L130" i="13"/>
  <c r="B90" i="13" s="1"/>
  <c r="C91" i="13"/>
  <c r="S2" i="2" l="1"/>
  <c r="T2" i="2" s="1"/>
  <c r="U2" i="2" s="1"/>
  <c r="V2" i="2" s="1"/>
  <c r="W2" i="2" s="1"/>
  <c r="X2" i="2" s="1"/>
  <c r="Y2" i="2" s="1"/>
  <c r="Z2" i="2" s="1"/>
  <c r="AA2" i="2" s="1"/>
  <c r="AB2" i="2" s="1"/>
  <c r="AC2" i="2" s="1"/>
  <c r="AD2" i="2" s="1"/>
  <c r="AE2" i="2" s="1"/>
  <c r="AF2" i="2" s="1"/>
  <c r="AG2" i="2" s="1"/>
  <c r="AH2" i="2" s="1"/>
  <c r="AI2" i="2" s="1"/>
  <c r="AJ2" i="2" s="1"/>
  <c r="AK2" i="2" s="1"/>
  <c r="AL2" i="2" s="1"/>
  <c r="AM2" i="2" s="1"/>
  <c r="AN2" i="2" s="1"/>
  <c r="AO2" i="2" s="1"/>
  <c r="AP2" i="2" s="1"/>
  <c r="AQ2" i="2" s="1"/>
  <c r="AR2" i="2" s="1"/>
  <c r="AS2" i="2" s="1"/>
  <c r="R2" i="2" l="1"/>
  <c r="Q2" i="2" s="1"/>
  <c r="P2" i="2" s="1"/>
  <c r="H170" i="13"/>
  <c r="H169" i="13"/>
  <c r="H168" i="13"/>
  <c r="H167" i="13"/>
  <c r="H166" i="13"/>
  <c r="H165" i="13"/>
  <c r="H164" i="13"/>
  <c r="H163" i="13"/>
  <c r="H162" i="13"/>
  <c r="H161" i="13"/>
  <c r="H160" i="13"/>
  <c r="H159" i="13"/>
  <c r="H158" i="13"/>
  <c r="H157" i="13"/>
  <c r="H156" i="13"/>
  <c r="H155" i="13"/>
  <c r="H154" i="13"/>
  <c r="H153" i="13"/>
  <c r="H152" i="13"/>
  <c r="H151" i="13"/>
  <c r="H150" i="13"/>
  <c r="H149" i="13"/>
  <c r="H137" i="13" l="1"/>
  <c r="H172" i="13"/>
  <c r="L172" i="13" s="1"/>
  <c r="B132" i="13" s="1"/>
  <c r="H133"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6B97C17B-B888-4E25-B3D1-7478909D8595}">
      <text>
        <r>
          <rPr>
            <b/>
            <sz val="9"/>
            <color indexed="81"/>
            <rFont val="MS P ゴシック"/>
            <family val="3"/>
            <charset val="128"/>
          </rPr>
          <t>最初に発症した者（初発患者）の情報を入力してください。</t>
        </r>
      </text>
    </comment>
    <comment ref="P3" authorId="0" shapeId="0" xr:uid="{B94DEFA9-B2F5-48B7-AE7C-8ED572D90EE1}">
      <text>
        <r>
          <rPr>
            <b/>
            <sz val="9"/>
            <color indexed="81"/>
            <rFont val="MS P ゴシック"/>
            <family val="3"/>
            <charset val="128"/>
          </rPr>
          <t>属性が職員：勤務形態の選択リストが出ます。
属性が利用者：状況の選択リストが出ます。</t>
        </r>
      </text>
    </comment>
    <comment ref="E7" authorId="0" shapeId="0" xr:uid="{3175ECA4-51FF-465E-B5C6-90FDDDEDBE63}">
      <text>
        <r>
          <rPr>
            <b/>
            <sz val="9"/>
            <color indexed="81"/>
            <rFont val="MS P ゴシック"/>
            <family val="3"/>
            <charset val="128"/>
          </rPr>
          <t>その他（●●）を選択した場合は、()内に職種等の情報を入力してください。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9" authorId="0" shapeId="0" xr:uid="{9BB64C83-B667-495F-B939-7AB9616D4871}">
      <text>
        <r>
          <rPr>
            <b/>
            <sz val="9"/>
            <color indexed="81"/>
            <rFont val="MS P ゴシック"/>
            <family val="3"/>
            <charset val="128"/>
          </rPr>
          <t>作成者:
属性種別が異なる場合には、プルタブより選択しなおしてください。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 authorId="0" shapeId="0" xr:uid="{B0F6D527-5302-403C-9DDC-BA6204031D51}">
      <text>
        <r>
          <rPr>
            <b/>
            <sz val="9"/>
            <color indexed="81"/>
            <rFont val="MS P ゴシック"/>
            <family val="3"/>
            <charset val="128"/>
          </rPr>
          <t>感染性胃腸炎の場合のみ入力してください。</t>
        </r>
      </text>
    </comment>
    <comment ref="H8" authorId="0" shapeId="0" xr:uid="{23587820-5963-4238-96A9-3501A7650177}">
      <text>
        <r>
          <rPr>
            <b/>
            <sz val="9"/>
            <color indexed="81"/>
            <rFont val="MS P ゴシック"/>
            <family val="3"/>
            <charset val="128"/>
          </rPr>
          <t>ラインリストE列に入力された、その他の職種について自動抽出されます。</t>
        </r>
      </text>
    </comment>
    <comment ref="C9" authorId="0" shapeId="0" xr:uid="{A2E4648E-9A6F-4D7D-A4D2-BA82A7539F1D}">
      <text>
        <r>
          <rPr>
            <b/>
            <sz val="9"/>
            <color indexed="81"/>
            <rFont val="MS P ゴシック"/>
            <family val="3"/>
            <charset val="128"/>
          </rPr>
          <t>属性種別が異なる場合には、プルタブより選択しなおしてください。</t>
        </r>
      </text>
    </comment>
    <comment ref="C46" authorId="0" shapeId="0" xr:uid="{920CF1B4-3FA4-45C6-B10F-535283E75F0C}">
      <text>
        <r>
          <rPr>
            <b/>
            <sz val="9"/>
            <color indexed="81"/>
            <rFont val="MS P ゴシック"/>
            <family val="3"/>
            <charset val="128"/>
          </rPr>
          <t>発症日ごとの患者数を表で確認したい場合は、行の高さを調整してください。</t>
        </r>
      </text>
    </comment>
    <comment ref="C50" authorId="0" shapeId="0" xr:uid="{54C7949B-5497-423B-901E-01D1F0A46BF6}">
      <text>
        <r>
          <rPr>
            <b/>
            <sz val="9"/>
            <color indexed="81"/>
            <rFont val="MS P ゴシック"/>
            <family val="3"/>
            <charset val="128"/>
          </rPr>
          <t>ラインリストD列に入力されたフロア名が自動抽出されます。
※「2階、２階」などは別で抽出される場合があります。その場合は、ラインリストの該当セルを適切な標記に統一する修正をしてください。</t>
        </r>
      </text>
    </comment>
    <comment ref="D52" authorId="0" shapeId="0" xr:uid="{5CE05058-1BE9-40DD-89FB-94DA2AEB2D1E}">
      <text>
        <r>
          <rPr>
            <b/>
            <sz val="9"/>
            <color indexed="81"/>
            <rFont val="MS P ゴシック"/>
            <family val="3"/>
            <charset val="128"/>
          </rPr>
          <t>ラインリストE列に入力された属性のうち、「利用者」以外を職員として計上しています。
計上が不適切な場合は手入力で修正してください。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<sst xmlns="http://schemas.openxmlformats.org/spreadsheetml/2006/main" count="762" uniqueCount="169">
  <si>
    <t>NO</t>
    <phoneticPr fontId="1"/>
  </si>
  <si>
    <t>年齢</t>
    <rPh sb="0" eb="2">
      <t>ネンレイ</t>
    </rPh>
    <phoneticPr fontId="1"/>
  </si>
  <si>
    <t>性別</t>
    <rPh sb="0" eb="2">
      <t>セイベツ</t>
    </rPh>
    <phoneticPr fontId="1"/>
  </si>
  <si>
    <t>フロア</t>
    <phoneticPr fontId="1"/>
  </si>
  <si>
    <t>発症日</t>
    <rPh sb="0" eb="2">
      <t>ハッショウ</t>
    </rPh>
    <rPh sb="2" eb="3">
      <t>ビ</t>
    </rPh>
    <phoneticPr fontId="1"/>
  </si>
  <si>
    <t>備考（接触状況、転院状況など）</t>
    <rPh sb="0" eb="2">
      <t>ビコウ</t>
    </rPh>
    <rPh sb="3" eb="5">
      <t>セッショク</t>
    </rPh>
    <rPh sb="5" eb="7">
      <t>ジョウキョウ</t>
    </rPh>
    <rPh sb="8" eb="10">
      <t>テンイン</t>
    </rPh>
    <rPh sb="10" eb="12">
      <t>ジョウキョウ</t>
    </rPh>
    <phoneticPr fontId="1"/>
  </si>
  <si>
    <t>女</t>
    <rPh sb="0" eb="1">
      <t>オンナ</t>
    </rPh>
    <phoneticPr fontId="1"/>
  </si>
  <si>
    <t>全介助</t>
    <rPh sb="0" eb="3">
      <t>ゼンカイジョ</t>
    </rPh>
    <phoneticPr fontId="1"/>
  </si>
  <si>
    <t>看護師</t>
    <rPh sb="0" eb="3">
      <t>カンゴシ</t>
    </rPh>
    <phoneticPr fontId="1"/>
  </si>
  <si>
    <t>夜勤</t>
    <rPh sb="0" eb="2">
      <t>ヤキン</t>
    </rPh>
    <phoneticPr fontId="1"/>
  </si>
  <si>
    <t>男</t>
    <rPh sb="0" eb="1">
      <t>オトコ</t>
    </rPh>
    <phoneticPr fontId="1"/>
  </si>
  <si>
    <t>発症時の部屋</t>
    <rPh sb="0" eb="3">
      <t>ハッショウジ</t>
    </rPh>
    <rPh sb="4" eb="6">
      <t>ヘヤ</t>
    </rPh>
    <phoneticPr fontId="1"/>
  </si>
  <si>
    <t>属性
(患者or職種)</t>
    <phoneticPr fontId="1"/>
  </si>
  <si>
    <t>利用者</t>
    <rPh sb="0" eb="3">
      <t>リヨウシャ</t>
    </rPh>
    <phoneticPr fontId="1"/>
  </si>
  <si>
    <t>介護職</t>
    <rPh sb="0" eb="3">
      <t>カイゴショク</t>
    </rPh>
    <phoneticPr fontId="1"/>
  </si>
  <si>
    <t>リハビリスタッフ</t>
    <phoneticPr fontId="1"/>
  </si>
  <si>
    <t>調理師</t>
    <rPh sb="0" eb="3">
      <t>チョウリシ</t>
    </rPh>
    <phoneticPr fontId="1"/>
  </si>
  <si>
    <t>事務職</t>
    <rPh sb="0" eb="3">
      <t>ジムショク</t>
    </rPh>
    <phoneticPr fontId="1"/>
  </si>
  <si>
    <t>その他（●●）</t>
    <rPh sb="2" eb="3">
      <t>ホカ</t>
    </rPh>
    <phoneticPr fontId="1"/>
  </si>
  <si>
    <t>自立</t>
    <rPh sb="0" eb="2">
      <t>ジリツ</t>
    </rPh>
    <phoneticPr fontId="1"/>
  </si>
  <si>
    <t>一部介助</t>
    <rPh sb="0" eb="4">
      <t>イチブカイジョ</t>
    </rPh>
    <phoneticPr fontId="1"/>
  </si>
  <si>
    <t>食事介助</t>
    <rPh sb="0" eb="4">
      <t>ショクジカイジョ</t>
    </rPh>
    <phoneticPr fontId="1"/>
  </si>
  <si>
    <t>排泄介助</t>
    <rPh sb="0" eb="4">
      <t>ハイセツカイジョ</t>
    </rPh>
    <phoneticPr fontId="1"/>
  </si>
  <si>
    <t>監視・見守り</t>
    <rPh sb="0" eb="2">
      <t>カンシ</t>
    </rPh>
    <rPh sb="3" eb="5">
      <t>ミマモ</t>
    </rPh>
    <phoneticPr fontId="1"/>
  </si>
  <si>
    <t>おむつ（ベッド上交換）</t>
    <rPh sb="7" eb="10">
      <t>ジョウコウカン</t>
    </rPh>
    <phoneticPr fontId="1"/>
  </si>
  <si>
    <t>早番</t>
    <rPh sb="0" eb="2">
      <t>ハヤバン</t>
    </rPh>
    <phoneticPr fontId="1"/>
  </si>
  <si>
    <t>日勤</t>
    <rPh sb="0" eb="2">
      <t>ニッキン</t>
    </rPh>
    <phoneticPr fontId="1"/>
  </si>
  <si>
    <t>遅番</t>
    <rPh sb="0" eb="2">
      <t>オソバン</t>
    </rPh>
    <phoneticPr fontId="1"/>
  </si>
  <si>
    <t>休み</t>
    <rPh sb="0" eb="1">
      <t>ヤス</t>
    </rPh>
    <phoneticPr fontId="1"/>
  </si>
  <si>
    <t>入所</t>
    <rPh sb="0" eb="2">
      <t>ニュウショ</t>
    </rPh>
    <phoneticPr fontId="1"/>
  </si>
  <si>
    <t>退所</t>
    <rPh sb="0" eb="2">
      <t>タイショ</t>
    </rPh>
    <phoneticPr fontId="1"/>
  </si>
  <si>
    <t>発熱</t>
    <rPh sb="0" eb="2">
      <t>ハツネツ</t>
    </rPh>
    <phoneticPr fontId="1"/>
  </si>
  <si>
    <t>咳</t>
    <rPh sb="0" eb="1">
      <t>セキ</t>
    </rPh>
    <phoneticPr fontId="1"/>
  </si>
  <si>
    <t>嘔吐</t>
    <rPh sb="0" eb="2">
      <t>オウト</t>
    </rPh>
    <phoneticPr fontId="1"/>
  </si>
  <si>
    <t>下痢</t>
    <rPh sb="0" eb="2">
      <t>ゲリ</t>
    </rPh>
    <phoneticPr fontId="1"/>
  </si>
  <si>
    <t>咽頭部痛</t>
    <rPh sb="0" eb="2">
      <t>イントウ</t>
    </rPh>
    <rPh sb="2" eb="3">
      <t>ブ</t>
    </rPh>
    <rPh sb="3" eb="4">
      <t>ツウ</t>
    </rPh>
    <phoneticPr fontId="1"/>
  </si>
  <si>
    <t>隔離開始</t>
    <rPh sb="0" eb="4">
      <t>カクリカイシ</t>
    </rPh>
    <phoneticPr fontId="1"/>
  </si>
  <si>
    <t>隔離解除</t>
    <rPh sb="0" eb="4">
      <t>カクリカイジョ</t>
    </rPh>
    <phoneticPr fontId="1"/>
  </si>
  <si>
    <t>【職員-勤務形態】</t>
    <rPh sb="1" eb="3">
      <t>ショクイン</t>
    </rPh>
    <rPh sb="4" eb="8">
      <t>キンムケイタイ</t>
    </rPh>
    <phoneticPr fontId="1"/>
  </si>
  <si>
    <t>【利用者-状況】</t>
    <rPh sb="1" eb="4">
      <t>リヨウシャ</t>
    </rPh>
    <rPh sb="5" eb="7">
      <t>ジョウキョウ</t>
    </rPh>
    <phoneticPr fontId="1"/>
  </si>
  <si>
    <t>【症状】</t>
    <rPh sb="1" eb="3">
      <t>ショウジョウ</t>
    </rPh>
    <phoneticPr fontId="1"/>
  </si>
  <si>
    <t>隔離中</t>
    <rPh sb="0" eb="3">
      <t>カクリチュウ</t>
    </rPh>
    <phoneticPr fontId="1"/>
  </si>
  <si>
    <t>隔離中の部屋</t>
    <rPh sb="0" eb="3">
      <t>カクリチュウ</t>
    </rPh>
    <rPh sb="4" eb="6">
      <t>ヘヤ</t>
    </rPh>
    <phoneticPr fontId="1"/>
  </si>
  <si>
    <t>その他症状（●●）</t>
    <rPh sb="2" eb="3">
      <t>ホカ</t>
    </rPh>
    <rPh sb="3" eb="5">
      <t>ショウジョウ</t>
    </rPh>
    <phoneticPr fontId="1"/>
  </si>
  <si>
    <t>その他勤務形態（●●）</t>
    <rPh sb="2" eb="3">
      <t>ホカ</t>
    </rPh>
    <rPh sb="3" eb="7">
      <t>キンムケイタイ</t>
    </rPh>
    <phoneticPr fontId="1"/>
  </si>
  <si>
    <t>職員-勤務形態　利用者-状況</t>
    <rPh sb="0" eb="2">
      <t>ショクイン</t>
    </rPh>
    <rPh sb="3" eb="7">
      <t>キンムケイタイ</t>
    </rPh>
    <rPh sb="8" eb="11">
      <t>リヨウシャ</t>
    </rPh>
    <rPh sb="12" eb="14">
      <t>ジョウキョウ</t>
    </rPh>
    <phoneticPr fontId="1"/>
  </si>
  <si>
    <t>症状</t>
    <rPh sb="0" eb="2">
      <t>ショウジョウ</t>
    </rPh>
    <phoneticPr fontId="1"/>
  </si>
  <si>
    <t>日別状況</t>
    <rPh sb="0" eb="2">
      <t>ヒベツ</t>
    </rPh>
    <rPh sb="2" eb="4">
      <t>ジョウキョウ</t>
    </rPh>
    <phoneticPr fontId="1"/>
  </si>
  <si>
    <t>1階</t>
    <rPh sb="1" eb="2">
      <t>カイ</t>
    </rPh>
    <phoneticPr fontId="1"/>
  </si>
  <si>
    <t>全例入力</t>
    <rPh sb="0" eb="2">
      <t>ゼンレイ</t>
    </rPh>
    <rPh sb="2" eb="4">
      <t>ニュウリョク</t>
    </rPh>
    <phoneticPr fontId="1"/>
  </si>
  <si>
    <t>利用者のみ入力</t>
    <rPh sb="0" eb="3">
      <t>リヨウシャ</t>
    </rPh>
    <rPh sb="5" eb="7">
      <t>ニュウリョク</t>
    </rPh>
    <phoneticPr fontId="1"/>
  </si>
  <si>
    <t>必要時入力</t>
    <rPh sb="0" eb="3">
      <t>ヒツヨウジ</t>
    </rPh>
    <rPh sb="3" eb="5">
      <t>ニュウリョク</t>
    </rPh>
    <phoneticPr fontId="1"/>
  </si>
  <si>
    <t>全事例入力</t>
    <rPh sb="0" eb="5">
      <t>ゼンジレイニュウリョク</t>
    </rPh>
    <phoneticPr fontId="1"/>
  </si>
  <si>
    <t>同居家族が発症</t>
    <rPh sb="0" eb="4">
      <t>ドウキョカゾク</t>
    </rPh>
    <rPh sb="5" eb="7">
      <t>ハッショウ</t>
    </rPh>
    <phoneticPr fontId="1"/>
  </si>
  <si>
    <t>移乗</t>
    <rPh sb="0" eb="2">
      <t>イジョウ</t>
    </rPh>
    <phoneticPr fontId="1"/>
  </si>
  <si>
    <t>移動</t>
    <rPh sb="0" eb="2">
      <t>イドウ</t>
    </rPh>
    <phoneticPr fontId="1"/>
  </si>
  <si>
    <t>監視・準備</t>
    <rPh sb="0" eb="2">
      <t>カンシ</t>
    </rPh>
    <rPh sb="3" eb="5">
      <t>ジュンビ</t>
    </rPh>
    <phoneticPr fontId="1"/>
  </si>
  <si>
    <t>口腔ケア</t>
    <rPh sb="0" eb="2">
      <t>コウクウ</t>
    </rPh>
    <phoneticPr fontId="1"/>
  </si>
  <si>
    <t>口腔ケア</t>
    <rPh sb="0" eb="2">
      <t>コウクウ</t>
    </rPh>
    <phoneticPr fontId="1"/>
  </si>
  <si>
    <t>その他</t>
    <rPh sb="2" eb="3">
      <t>ホカ</t>
    </rPh>
    <phoneticPr fontId="1"/>
  </si>
  <si>
    <t>不明</t>
    <rPh sb="0" eb="2">
      <t>フメイ</t>
    </rPh>
    <phoneticPr fontId="1"/>
  </si>
  <si>
    <t>夜勤明け</t>
    <rPh sb="0" eb="3">
      <t>ヤキンア</t>
    </rPh>
    <phoneticPr fontId="1"/>
  </si>
  <si>
    <t>その他（医師）</t>
    <rPh sb="2" eb="3">
      <t>ホカ</t>
    </rPh>
    <rPh sb="4" eb="6">
      <t>イシ</t>
    </rPh>
    <phoneticPr fontId="1"/>
  </si>
  <si>
    <t>4/4　№1の診察および検査を行う。</t>
    <rPh sb="7" eb="9">
      <t>シンサツ</t>
    </rPh>
    <rPh sb="12" eb="14">
      <t>ケンサ</t>
    </rPh>
    <rPh sb="15" eb="16">
      <t>オコナ</t>
    </rPh>
    <phoneticPr fontId="1"/>
  </si>
  <si>
    <t>↓初発患者発症日より自動反映</t>
    <rPh sb="1" eb="8">
      <t>ショハツカンジャハッショウヒ</t>
    </rPh>
    <rPh sb="10" eb="14">
      <t>ジドウハンエイ</t>
    </rPh>
    <phoneticPr fontId="1"/>
  </si>
  <si>
    <t>施設名</t>
    <rPh sb="0" eb="3">
      <t>シセツメイ</t>
    </rPh>
    <phoneticPr fontId="1"/>
  </si>
  <si>
    <t>全事例</t>
    <rPh sb="0" eb="3">
      <t>ゼンジレイ</t>
    </rPh>
    <phoneticPr fontId="1"/>
  </si>
  <si>
    <t>感染性胃腸炎のみ</t>
    <rPh sb="0" eb="6">
      <t>カンセンセイイチョウエン</t>
    </rPh>
    <phoneticPr fontId="1"/>
  </si>
  <si>
    <t>感染症名</t>
    <rPh sb="0" eb="4">
      <t>カンセンショウメイ</t>
    </rPh>
    <phoneticPr fontId="1"/>
  </si>
  <si>
    <t>在籍者数</t>
    <rPh sb="0" eb="2">
      <t>ザイセキ</t>
    </rPh>
    <rPh sb="2" eb="3">
      <t>シャ</t>
    </rPh>
    <rPh sb="3" eb="4">
      <t>スウ</t>
    </rPh>
    <phoneticPr fontId="11"/>
  </si>
  <si>
    <t>発症者数</t>
    <rPh sb="0" eb="2">
      <t>ハッショウ</t>
    </rPh>
    <rPh sb="2" eb="3">
      <t>シャ</t>
    </rPh>
    <rPh sb="3" eb="4">
      <t>スウ</t>
    </rPh>
    <phoneticPr fontId="11"/>
  </si>
  <si>
    <t>入院者数
（再掲）</t>
    <rPh sb="0" eb="3">
      <t>ニュウインシャ</t>
    </rPh>
    <rPh sb="3" eb="4">
      <t>スウ</t>
    </rPh>
    <rPh sb="6" eb="8">
      <t>サイケイ</t>
    </rPh>
    <phoneticPr fontId="11"/>
  </si>
  <si>
    <t>感染経路</t>
    <rPh sb="0" eb="2">
      <t>カンセン</t>
    </rPh>
    <rPh sb="2" eb="4">
      <t>ケイロ</t>
    </rPh>
    <phoneticPr fontId="11"/>
  </si>
  <si>
    <t>病原体等</t>
    <rPh sb="0" eb="3">
      <t>ビョウゲンタイ</t>
    </rPh>
    <rPh sb="3" eb="4">
      <t>トウ</t>
    </rPh>
    <phoneticPr fontId="11"/>
  </si>
  <si>
    <t>検査実施
機関</t>
    <rPh sb="0" eb="2">
      <t>ケンサ</t>
    </rPh>
    <rPh sb="2" eb="4">
      <t>ジッシ</t>
    </rPh>
    <rPh sb="5" eb="7">
      <t>キカン</t>
    </rPh>
    <phoneticPr fontId="11"/>
  </si>
  <si>
    <t>最終更新日（確認日）</t>
    <rPh sb="0" eb="5">
      <t>サイシュウコウシンヒ</t>
    </rPh>
    <rPh sb="6" eb="9">
      <t>カクニンヒ</t>
    </rPh>
    <phoneticPr fontId="1"/>
  </si>
  <si>
    <t>利用者</t>
    <rPh sb="0" eb="3">
      <t>リヨウシャ</t>
    </rPh>
    <phoneticPr fontId="11"/>
  </si>
  <si>
    <t>職員</t>
    <rPh sb="0" eb="2">
      <t>ショクイン</t>
    </rPh>
    <phoneticPr fontId="11"/>
  </si>
  <si>
    <t>探知日</t>
    <rPh sb="0" eb="2">
      <t>タンチ</t>
    </rPh>
    <rPh sb="2" eb="3">
      <t>ヒ</t>
    </rPh>
    <phoneticPr fontId="1"/>
  </si>
  <si>
    <t>★入院者数を入力する</t>
    <rPh sb="1" eb="5">
      <t>ニュウインシャスウ</t>
    </rPh>
    <rPh sb="6" eb="8">
      <t>ニュウリョク</t>
    </rPh>
    <phoneticPr fontId="1"/>
  </si>
  <si>
    <t>★（感染性胃腸炎のみ）感染経路を選択する。</t>
    <rPh sb="2" eb="8">
      <t>カンセンセイイチョウエン</t>
    </rPh>
    <rPh sb="11" eb="15">
      <t>カンセンケイロ</t>
    </rPh>
    <rPh sb="16" eb="18">
      <t>センタク</t>
    </rPh>
    <phoneticPr fontId="1"/>
  </si>
  <si>
    <t>★（感染性胃腸炎のみ）病原体を入力する。（不明の場合は不明と入力する）</t>
    <rPh sb="11" eb="14">
      <t>ビョウゲンタイ</t>
    </rPh>
    <rPh sb="15" eb="17">
      <t>ニュウリョク</t>
    </rPh>
    <rPh sb="21" eb="23">
      <t>フメイ</t>
    </rPh>
    <rPh sb="24" eb="26">
      <t>バアイ</t>
    </rPh>
    <rPh sb="27" eb="29">
      <t>フメイ</t>
    </rPh>
    <rPh sb="30" eb="32">
      <t>ニュウリョク</t>
    </rPh>
    <phoneticPr fontId="1"/>
  </si>
  <si>
    <t>★（感染性胃腸炎のみ）検査実施機関を選択する。</t>
    <rPh sb="11" eb="15">
      <t>ケンサジッシ</t>
    </rPh>
    <rPh sb="15" eb="17">
      <t>キカン</t>
    </rPh>
    <rPh sb="18" eb="20">
      <t>センタク</t>
    </rPh>
    <phoneticPr fontId="1"/>
  </si>
  <si>
    <t>属性別発症率</t>
    <rPh sb="0" eb="3">
      <t>ゾクセイベツ</t>
    </rPh>
    <rPh sb="3" eb="6">
      <t>ハッショウリツ</t>
    </rPh>
    <phoneticPr fontId="1"/>
  </si>
  <si>
    <t>属性名</t>
    <rPh sb="0" eb="2">
      <t>ゾクセイ</t>
    </rPh>
    <rPh sb="2" eb="3">
      <t>メイ</t>
    </rPh>
    <phoneticPr fontId="1"/>
  </si>
  <si>
    <t>属性種別</t>
    <rPh sb="0" eb="4">
      <t>ゾクセイシュベツ</t>
    </rPh>
    <phoneticPr fontId="1"/>
  </si>
  <si>
    <t>属性所属数</t>
    <rPh sb="0" eb="2">
      <t>ゾクセイ</t>
    </rPh>
    <rPh sb="2" eb="4">
      <t>ショゾク</t>
    </rPh>
    <rPh sb="4" eb="5">
      <t>スウ</t>
    </rPh>
    <phoneticPr fontId="1"/>
  </si>
  <si>
    <t>★所属数を入力</t>
    <rPh sb="1" eb="3">
      <t>ショゾク</t>
    </rPh>
    <rPh sb="3" eb="4">
      <t>カズ</t>
    </rPh>
    <rPh sb="5" eb="7">
      <t>ニュウリョク</t>
    </rPh>
    <phoneticPr fontId="1"/>
  </si>
  <si>
    <t>合計</t>
    <rPh sb="0" eb="2">
      <t>ゴウケイ</t>
    </rPh>
    <phoneticPr fontId="1"/>
  </si>
  <si>
    <t>フロア名</t>
    <rPh sb="3" eb="4">
      <t>メイ</t>
    </rPh>
    <phoneticPr fontId="1"/>
  </si>
  <si>
    <t>利用者</t>
  </si>
  <si>
    <t>職員</t>
  </si>
  <si>
    <t>日時</t>
    <rPh sb="0" eb="2">
      <t>ニチジ</t>
    </rPh>
    <phoneticPr fontId="1"/>
  </si>
  <si>
    <t>対応記録</t>
    <rPh sb="0" eb="2">
      <t>タイオウ</t>
    </rPh>
    <rPh sb="2" eb="4">
      <t>キロク</t>
    </rPh>
    <phoneticPr fontId="1"/>
  </si>
  <si>
    <t>対応者</t>
    <rPh sb="0" eb="2">
      <t>タイオウ</t>
    </rPh>
    <rPh sb="2" eb="3">
      <t>シャ</t>
    </rPh>
    <phoneticPr fontId="1"/>
  </si>
  <si>
    <t>インフルエンザA型</t>
    <rPh sb="8" eb="9">
      <t>ガタ</t>
    </rPh>
    <phoneticPr fontId="1"/>
  </si>
  <si>
    <t>属性名</t>
    <rPh sb="0" eb="3">
      <t>ゾクセイメイ</t>
    </rPh>
    <phoneticPr fontId="1"/>
  </si>
  <si>
    <t>属性所属数</t>
    <rPh sb="0" eb="2">
      <t>ゾクセイ</t>
    </rPh>
    <rPh sb="2" eb="5">
      <t>ショゾクスウ</t>
    </rPh>
    <phoneticPr fontId="1"/>
  </si>
  <si>
    <t>フロア名（自動抽出）</t>
    <rPh sb="3" eb="4">
      <t>メイ</t>
    </rPh>
    <rPh sb="5" eb="9">
      <t>ジドウチュウシュツ</t>
    </rPh>
    <phoneticPr fontId="1"/>
  </si>
  <si>
    <t>属性（自動抽出）</t>
    <rPh sb="0" eb="2">
      <t>ゾクセイ</t>
    </rPh>
    <rPh sb="3" eb="5">
      <t>ジドウ</t>
    </rPh>
    <rPh sb="5" eb="7">
      <t>チュウシュツ</t>
    </rPh>
    <phoneticPr fontId="1"/>
  </si>
  <si>
    <t>属性
(利用者or職種)</t>
    <rPh sb="0" eb="1">
      <t>ゾク</t>
    </rPh>
    <rPh sb="3" eb="6">
      <t>リヨウシャ</t>
    </rPh>
    <rPh sb="8" eb="10">
      <t>ショクシュ</t>
    </rPh>
    <phoneticPr fontId="1"/>
  </si>
  <si>
    <t>4階</t>
  </si>
  <si>
    <t>施設全体</t>
    <rPh sb="0" eb="4">
      <t>シセツゼンタイ</t>
    </rPh>
    <phoneticPr fontId="1"/>
  </si>
  <si>
    <t>フロア別属性別</t>
    <rPh sb="3" eb="4">
      <t>ベツ</t>
    </rPh>
    <rPh sb="4" eb="7">
      <t>ゾクセイベツ</t>
    </rPh>
    <phoneticPr fontId="1"/>
  </si>
  <si>
    <t>フロア①
属性別</t>
    <rPh sb="5" eb="8">
      <t>ゾクセイベツ</t>
    </rPh>
    <phoneticPr fontId="1"/>
  </si>
  <si>
    <t>フロア②
属性別</t>
    <rPh sb="5" eb="8">
      <t>ゾクセイベツ</t>
    </rPh>
    <phoneticPr fontId="1"/>
  </si>
  <si>
    <t>フロア③
属性別</t>
    <rPh sb="5" eb="8">
      <t>ゾクセイベツ</t>
    </rPh>
    <phoneticPr fontId="1"/>
  </si>
  <si>
    <t>フロア④
属性別</t>
    <rPh sb="5" eb="8">
      <t>ゾクセイベツ</t>
    </rPh>
    <phoneticPr fontId="1"/>
  </si>
  <si>
    <t>フロア⑤
属性別</t>
    <rPh sb="5" eb="8">
      <t>ゾクセイベツ</t>
    </rPh>
    <phoneticPr fontId="1"/>
  </si>
  <si>
    <t>3階</t>
  </si>
  <si>
    <t>利用者</t>
    <phoneticPr fontId="1"/>
  </si>
  <si>
    <t>★施設名を入力</t>
    <rPh sb="1" eb="4">
      <t>シセツメイ</t>
    </rPh>
    <rPh sb="5" eb="7">
      <t>ニュウリョク</t>
    </rPh>
    <phoneticPr fontId="1"/>
  </si>
  <si>
    <t>★感染症名を入力</t>
    <rPh sb="1" eb="5">
      <t>カンセンショウメイ</t>
    </rPh>
    <rPh sb="6" eb="8">
      <t>ニュウリョク</t>
    </rPh>
    <phoneticPr fontId="1"/>
  </si>
  <si>
    <t>★最終更新日（確認日）を入力</t>
  </si>
  <si>
    <t>★探知日を入力</t>
    <rPh sb="1" eb="3">
      <t>タンチ</t>
    </rPh>
    <rPh sb="3" eb="4">
      <t>ヒ</t>
    </rPh>
    <phoneticPr fontId="1"/>
  </si>
  <si>
    <t>4/4　№1の介護対応で接触あり。
4/5　応援で2階フロアで従事する。</t>
    <rPh sb="7" eb="11">
      <t>カイゴタイオウ</t>
    </rPh>
    <rPh sb="12" eb="14">
      <t>セッショク</t>
    </rPh>
    <rPh sb="22" eb="24">
      <t>オウエン</t>
    </rPh>
    <rPh sb="26" eb="27">
      <t>カイ</t>
    </rPh>
    <rPh sb="31" eb="33">
      <t>ジュウジ</t>
    </rPh>
    <phoneticPr fontId="1"/>
  </si>
  <si>
    <t>渋谷区保健所</t>
    <rPh sb="0" eb="6">
      <t>シブヤクホケンジョ</t>
    </rPh>
    <phoneticPr fontId="1"/>
  </si>
  <si>
    <t>2階</t>
  </si>
  <si>
    <t>その他(医師)</t>
  </si>
  <si>
    <t/>
  </si>
  <si>
    <t>利用者(n=5)</t>
  </si>
  <si>
    <t>介護職(n=3)</t>
  </si>
  <si>
    <t>看護師(n=0)</t>
  </si>
  <si>
    <t>リハビリスタッフ(n=0)</t>
  </si>
  <si>
    <t>調理師(n=0)</t>
  </si>
  <si>
    <t>その他(医師)(n=0)</t>
  </si>
  <si>
    <t>0(n=0)</t>
  </si>
  <si>
    <t>渋谷区保健所におけるフロア別属性種別インフルエンザA型の発生状況　
　（4月1日～4月10日の発生状況、4月10日時点、n=9）</t>
  </si>
  <si>
    <t>1階</t>
  </si>
  <si>
    <t>1階利用者(n=1)</t>
  </si>
  <si>
    <t>1階職員(n=2)</t>
  </si>
  <si>
    <t>2階利用者(n=3)</t>
  </si>
  <si>
    <t>2階職員(n=1)</t>
  </si>
  <si>
    <t>3階利用者(n=0)</t>
  </si>
  <si>
    <t>3階職員(n=1)</t>
  </si>
  <si>
    <t>4階利用者(n=1)</t>
  </si>
  <si>
    <t>4階職員(n=0)</t>
  </si>
  <si>
    <t>利用者(n=0)</t>
  </si>
  <si>
    <t>職員(n=0)</t>
  </si>
  <si>
    <t>渋谷区保健所1階における属性別インフルエンザA型の発生状況　
　（4月1日～4月10日の発生状況、4月10日時点、n=2）</t>
  </si>
  <si>
    <t>1階介護職(n=1)</t>
  </si>
  <si>
    <t>1階看護師(n=0)</t>
  </si>
  <si>
    <t>1階リハビリスタッフ(n=0)</t>
  </si>
  <si>
    <t>1階調理師(n=0)</t>
  </si>
  <si>
    <t>1階その他(医師)(n=0)</t>
  </si>
  <si>
    <t>1階0(n=0)</t>
  </si>
  <si>
    <t>渋谷区保健所2階における属性別インフルエンザA型の発生状況　
　（4月1日～4月10日の発生状況、4月10日時点、n=4）</t>
  </si>
  <si>
    <t>2階介護職(n=1)</t>
  </si>
  <si>
    <t>2階看護師(n=0)</t>
  </si>
  <si>
    <t>2階リハビリスタッフ(n=0)</t>
  </si>
  <si>
    <t>2階調理師(n=0)</t>
  </si>
  <si>
    <t>2階その他(医師)(n=0)</t>
  </si>
  <si>
    <t>2階0(n=0)</t>
  </si>
  <si>
    <t>渋谷区保健所3階における属性別インフルエンザA型の発生状況　
　（4月1日～4月10日の発生状況、4月10日時点、n=1）</t>
  </si>
  <si>
    <t>3階介護職(n=1)</t>
  </si>
  <si>
    <t>3階看護師(n=0)</t>
  </si>
  <si>
    <t>3階リハビリスタッフ(n=0)</t>
  </si>
  <si>
    <t>3階調理師(n=0)</t>
  </si>
  <si>
    <t>3階その他(医師)(n=0)</t>
  </si>
  <si>
    <t>3階0(n=0)</t>
  </si>
  <si>
    <t>渋谷区保健所4階における属性別インフルエンザA型の発生状況　
　（4月1日～4月10日の発生状況、4月10日時点、n=1）</t>
  </si>
  <si>
    <t>4階介護職(n=0)</t>
  </si>
  <si>
    <t>4階看護師(n=0)</t>
  </si>
  <si>
    <t>4階リハビリスタッフ(n=0)</t>
  </si>
  <si>
    <t>4階調理師(n=0)</t>
  </si>
  <si>
    <t>4階その他(医師)(n=0)</t>
  </si>
  <si>
    <t>4階0(n=0)</t>
  </si>
  <si>
    <t>渋谷区保健所における属性別インフルエンザA型の発生状況　
　（4月1日～4月10日の発生状況、4月10日時点、n=0）</t>
  </si>
  <si>
    <t>介護職(n=0)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</si>
</sst>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d;@"/>
    <numFmt numFmtId="177" formatCode="m/d;@"/>
    <numFmt numFmtId="178" formatCode="m&quot;月&quot;d&quot;日&quot;;@"/>
    <numFmt numFmtId="179" formatCode="0.0%"/>
  </numFmts>
  <fonts count="19">
    <font>
      <sz val="11"/>
      <color theme="1"/>
      <name val="メイリオ"/>
      <family val="2"/>
      <charset val="128"/>
      <scheme val="minor"/>
    </font>
    <font>
      <sz val="6"/>
      <name val="メイリオ"/>
      <family val="2"/>
      <charset val="128"/>
      <scheme val="minor"/>
    </font>
    <font>
      <sz val="11"/>
      <name val="メイリオ"/>
      <family val="3"/>
      <charset val="128"/>
      <scheme val="minor"/>
    </font>
    <font>
      <sz val="11"/>
      <color rgb="FFFF0000"/>
      <name val="メイリオ"/>
      <family val="3"/>
      <charset val="128"/>
      <scheme val="minor"/>
    </font>
    <font>
      <sz val="11"/>
      <name val="ＭＳ Ｐゴシック"/>
      <family val="3"/>
      <charset val="128"/>
    </font>
    <font>
      <b/>
      <sz val="11"/>
      <name val="メイリオ"/>
      <family val="3"/>
      <charset val="128"/>
      <scheme val="minor"/>
    </font>
    <font>
      <b/>
      <sz val="16"/>
      <name val="メイリオ"/>
      <family val="3"/>
      <charset val="128"/>
      <scheme val="minor"/>
    </font>
    <font>
      <sz val="11"/>
      <color theme="1"/>
      <name val="メイリオ"/>
      <family val="2"/>
      <charset val="128"/>
      <scheme val="minor"/>
    </font>
    <font>
      <b/>
      <sz val="11"/>
      <color theme="1"/>
      <name val="メイリオ"/>
      <family val="2"/>
      <charset val="128"/>
      <scheme val="minor"/>
    </font>
    <font>
      <b/>
      <sz val="11"/>
      <color theme="1"/>
      <name val="メイリオ"/>
      <family val="3"/>
      <charset val="128"/>
      <scheme val="minor"/>
    </font>
    <font>
      <b/>
      <sz val="11"/>
      <name val="ＭＳ Ｐゴシック"/>
      <family val="3"/>
      <charset val="128"/>
    </font>
    <font>
      <sz val="6"/>
      <name val="ＭＳ Ｐゴシック"/>
      <family val="3"/>
      <charset val="128"/>
    </font>
    <font>
      <b/>
      <sz val="8"/>
      <name val="ＭＳ Ｐゴシック"/>
      <family val="3"/>
      <charset val="128"/>
    </font>
    <font>
      <b/>
      <sz val="8"/>
      <color theme="1"/>
      <name val="メイリオ"/>
      <family val="2"/>
      <charset val="128"/>
      <scheme val="minor"/>
    </font>
    <font>
      <b/>
      <sz val="9"/>
      <name val="ＭＳ Ｐゴシック"/>
      <family val="3"/>
      <charset val="128"/>
    </font>
    <font>
      <sz val="11"/>
      <color theme="1"/>
      <name val="メイリオ"/>
      <family val="3"/>
      <charset val="128"/>
      <scheme val="minor"/>
    </font>
    <font>
      <b/>
      <sz val="10"/>
      <color theme="1"/>
      <name val="メイリオ"/>
      <family val="3"/>
      <charset val="128"/>
      <scheme val="minor"/>
    </font>
    <font>
      <sz val="8"/>
      <color theme="1"/>
      <name val="Segoe UI"/>
      <family val="2"/>
    </font>
    <font>
      <b/>
      <sz val="9"/>
      <color indexed="81"/>
      <name val="MS P ゴシック"/>
      <family val="3"/>
      <charset val="128"/>
    </font>
  </fonts>
  <fills count="11">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DF0E9"/>
        <bgColor indexed="64"/>
      </patternFill>
    </fill>
    <fill>
      <patternFill patternType="solid">
        <fgColor theme="5"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rgb="FF0070C0"/>
      </left>
      <right style="thick">
        <color rgb="FF0070C0"/>
      </right>
      <top style="thick">
        <color rgb="FF0070C0"/>
      </top>
      <bottom style="thick">
        <color rgb="FF0070C0"/>
      </bottom>
      <diagonal/>
    </border>
    <border>
      <left style="thin">
        <color theme="1"/>
      </left>
      <right style="thin">
        <color theme="1"/>
      </right>
      <top style="thin">
        <color theme="1"/>
      </top>
      <bottom style="thin">
        <color theme="1"/>
      </bottom>
      <diagonal/>
    </border>
  </borders>
  <cellStyleXfs count="4">
    <xf numFmtId="0" fontId="0" fillId="0" borderId="0">
      <alignment vertical="center"/>
    </xf>
    <xf numFmtId="0" fontId="4" fillId="0" borderId="0"/>
    <xf numFmtId="9" fontId="7" fillId="0" borderId="0" applyFont="0" applyFill="0" applyBorder="0" applyAlignment="0" applyProtection="0">
      <alignment vertical="center"/>
    </xf>
    <xf numFmtId="0" fontId="4" fillId="0" borderId="0">
      <alignment vertical="center"/>
    </xf>
  </cellStyleXfs>
  <cellXfs count="109">
    <xf numFmtId="0" fontId="0" fillId="0" borderId="0" xfId="0">
      <alignment vertical="center"/>
    </xf>
    <xf numFmtId="0" fontId="2" fillId="0" borderId="1" xfId="0" applyFont="1" applyBorder="1">
      <alignment vertical="center"/>
    </xf>
    <xf numFmtId="0" fontId="2" fillId="0" borderId="1" xfId="0" applyFont="1" applyBorder="1" applyAlignment="1">
      <alignment horizontal="center" vertical="center" wrapText="1"/>
    </xf>
    <xf numFmtId="0" fontId="0" fillId="0" borderId="0" xfId="0"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right" vertical="center" wrapText="1"/>
    </xf>
    <xf numFmtId="178" fontId="2" fillId="0" borderId="1" xfId="0" applyNumberFormat="1" applyFont="1" applyBorder="1" applyAlignment="1">
      <alignment vertical="center" wrapText="1"/>
    </xf>
    <xf numFmtId="0" fontId="5" fillId="0" borderId="1" xfId="0" applyFont="1" applyBorder="1" applyAlignment="1">
      <alignment horizontal="right" vertical="center" wrapText="1"/>
    </xf>
    <xf numFmtId="0" fontId="6" fillId="3" borderId="6" xfId="0" applyFont="1" applyFill="1" applyBorder="1" applyAlignment="1">
      <alignment horizontal="centerContinuous" vertical="center" wrapText="1"/>
    </xf>
    <xf numFmtId="0" fontId="5" fillId="3" borderId="7" xfId="0" applyFont="1" applyFill="1" applyBorder="1" applyAlignment="1">
      <alignment horizontal="centerContinuous" vertical="center" wrapText="1"/>
    </xf>
    <xf numFmtId="0" fontId="5" fillId="3" borderId="8" xfId="0" applyFont="1" applyFill="1" applyBorder="1" applyAlignment="1">
      <alignment horizontal="centerContinuous"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176" fontId="5" fillId="3" borderId="10" xfId="0" applyNumberFormat="1" applyFont="1" applyFill="1" applyBorder="1" applyAlignment="1">
      <alignment horizontal="center" vertical="center" wrapText="1"/>
    </xf>
    <xf numFmtId="176" fontId="5" fillId="3" borderId="11" xfId="0" applyNumberFormat="1" applyFont="1" applyFill="1" applyBorder="1" applyAlignment="1">
      <alignment horizontal="center" vertical="center" wrapText="1"/>
    </xf>
    <xf numFmtId="0" fontId="6" fillId="2" borderId="6" xfId="0" applyFont="1" applyFill="1" applyBorder="1" applyAlignment="1">
      <alignment horizontal="centerContinuous" vertical="center" wrapText="1"/>
    </xf>
    <xf numFmtId="0" fontId="6" fillId="2" borderId="7" xfId="0" applyFont="1" applyFill="1" applyBorder="1" applyAlignment="1">
      <alignment horizontal="centerContinuous" vertical="center" wrapText="1"/>
    </xf>
    <xf numFmtId="178" fontId="6" fillId="2" borderId="8" xfId="0" applyNumberFormat="1" applyFont="1" applyFill="1" applyBorder="1" applyAlignment="1">
      <alignment horizontal="centerContinuous"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176" fontId="5" fillId="2" borderId="10" xfId="0" applyNumberFormat="1" applyFont="1" applyFill="1" applyBorder="1" applyAlignment="1">
      <alignment horizontal="center" vertical="center" wrapText="1"/>
    </xf>
    <xf numFmtId="178" fontId="5" fillId="2" borderId="11" xfId="0" applyNumberFormat="1" applyFont="1" applyFill="1" applyBorder="1" applyAlignment="1">
      <alignment horizontal="center" vertical="center" wrapText="1"/>
    </xf>
    <xf numFmtId="0" fontId="2" fillId="0" borderId="4" xfId="0" applyFont="1" applyBorder="1">
      <alignment vertical="center"/>
    </xf>
    <xf numFmtId="0" fontId="5" fillId="5"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2" fillId="2" borderId="15" xfId="0" applyFont="1" applyFill="1" applyBorder="1">
      <alignment vertical="center"/>
    </xf>
    <xf numFmtId="0" fontId="2" fillId="2" borderId="16" xfId="0" applyFont="1" applyFill="1" applyBorder="1">
      <alignment vertical="center"/>
    </xf>
    <xf numFmtId="177" fontId="2" fillId="2" borderId="10" xfId="0" applyNumberFormat="1" applyFont="1" applyFill="1" applyBorder="1" applyAlignment="1">
      <alignment horizontal="center" vertical="center"/>
    </xf>
    <xf numFmtId="0" fontId="6" fillId="5" borderId="12" xfId="0" applyFont="1" applyFill="1" applyBorder="1" applyAlignment="1">
      <alignment horizontal="center" vertical="center" wrapText="1"/>
    </xf>
    <xf numFmtId="0" fontId="5" fillId="3" borderId="17" xfId="0" applyFont="1" applyFill="1" applyBorder="1" applyAlignment="1">
      <alignment horizontal="centerContinuous" vertical="center" wrapText="1"/>
    </xf>
    <xf numFmtId="176" fontId="5" fillId="3" borderId="18" xfId="0" applyNumberFormat="1" applyFont="1" applyFill="1" applyBorder="1" applyAlignment="1">
      <alignment horizontal="center" vertical="center" wrapText="1"/>
    </xf>
    <xf numFmtId="0" fontId="3" fillId="2" borderId="15" xfId="0" applyFont="1" applyFill="1" applyBorder="1">
      <alignment vertical="center"/>
    </xf>
    <xf numFmtId="0" fontId="14" fillId="7" borderId="1" xfId="3" applyFont="1" applyFill="1" applyBorder="1" applyAlignment="1">
      <alignment horizontal="center" vertical="center" wrapText="1"/>
    </xf>
    <xf numFmtId="0" fontId="14" fillId="7" borderId="1" xfId="1" applyFont="1" applyFill="1" applyBorder="1" applyAlignment="1">
      <alignment horizontal="center" vertical="center" wrapText="1"/>
    </xf>
    <xf numFmtId="0" fontId="15" fillId="9" borderId="1" xfId="0" applyFont="1" applyFill="1" applyBorder="1">
      <alignment vertical="center"/>
    </xf>
    <xf numFmtId="0" fontId="9" fillId="9" borderId="0" xfId="0" applyFont="1" applyFill="1">
      <alignment vertical="center"/>
    </xf>
    <xf numFmtId="10" fontId="0" fillId="0" borderId="0" xfId="0" applyNumberFormat="1">
      <alignment vertical="center"/>
    </xf>
    <xf numFmtId="0" fontId="15" fillId="0" borderId="1" xfId="0" applyFont="1" applyBorder="1">
      <alignment vertical="center"/>
    </xf>
    <xf numFmtId="179" fontId="0" fillId="9" borderId="2" xfId="2" applyNumberFormat="1" applyFont="1" applyFill="1" applyBorder="1">
      <alignment vertical="center"/>
    </xf>
    <xf numFmtId="0" fontId="15" fillId="0" borderId="20" xfId="0" applyFont="1" applyBorder="1">
      <alignment vertical="center"/>
    </xf>
    <xf numFmtId="0" fontId="0" fillId="9" borderId="0" xfId="0" applyFill="1">
      <alignment vertical="center"/>
    </xf>
    <xf numFmtId="177" fontId="0" fillId="0" borderId="0" xfId="0" applyNumberFormat="1">
      <alignment vertical="center"/>
    </xf>
    <xf numFmtId="0" fontId="0" fillId="9" borderId="1" xfId="0" applyFill="1" applyBorder="1">
      <alignment vertical="center"/>
    </xf>
    <xf numFmtId="177" fontId="0" fillId="9" borderId="1" xfId="0" applyNumberFormat="1" applyFill="1" applyBorder="1">
      <alignment vertical="center"/>
    </xf>
    <xf numFmtId="0" fontId="0" fillId="9" borderId="3" xfId="0" applyFill="1" applyBorder="1">
      <alignment vertical="center"/>
    </xf>
    <xf numFmtId="177" fontId="0" fillId="0" borderId="1" xfId="0" applyNumberFormat="1" applyBorder="1">
      <alignment vertical="center"/>
    </xf>
    <xf numFmtId="56" fontId="0" fillId="0" borderId="1" xfId="0" applyNumberFormat="1" applyBorder="1">
      <alignment vertical="center"/>
    </xf>
    <xf numFmtId="0" fontId="0" fillId="0" borderId="1" xfId="0" applyBorder="1">
      <alignment vertical="center"/>
    </xf>
    <xf numFmtId="0" fontId="17" fillId="0" borderId="0" xfId="0" applyFont="1" applyAlignment="1">
      <alignment vertical="center" wrapText="1"/>
    </xf>
    <xf numFmtId="0" fontId="0" fillId="0" borderId="1" xfId="0" applyBorder="1" applyAlignment="1">
      <alignment vertical="center" wrapText="1"/>
    </xf>
    <xf numFmtId="177" fontId="0" fillId="9" borderId="22" xfId="0" applyNumberFormat="1" applyFill="1" applyBorder="1">
      <alignment vertical="center"/>
    </xf>
    <xf numFmtId="177" fontId="0" fillId="9" borderId="20" xfId="0" applyNumberFormat="1" applyFill="1" applyBorder="1">
      <alignment vertical="center"/>
    </xf>
    <xf numFmtId="0" fontId="5" fillId="4" borderId="7" xfId="0" applyFont="1" applyFill="1" applyBorder="1" applyAlignment="1">
      <alignment horizontal="center" vertical="center" wrapText="1" shrinkToFit="1"/>
    </xf>
    <xf numFmtId="0" fontId="2" fillId="0" borderId="7" xfId="0" applyFont="1" applyBorder="1">
      <alignment vertical="center"/>
    </xf>
    <xf numFmtId="0" fontId="2" fillId="0" borderId="8" xfId="0" applyFont="1" applyBorder="1">
      <alignment vertical="center"/>
    </xf>
    <xf numFmtId="0" fontId="5" fillId="4" borderId="10" xfId="0" applyFont="1" applyFill="1" applyBorder="1" applyAlignment="1">
      <alignment horizontal="center" vertical="center" wrapText="1" shrinkToFit="1"/>
    </xf>
    <xf numFmtId="0" fontId="2" fillId="0" borderId="10" xfId="0" applyFont="1" applyBorder="1">
      <alignment vertical="center"/>
    </xf>
    <xf numFmtId="0" fontId="2" fillId="0" borderId="11" xfId="0" applyFont="1" applyBorder="1">
      <alignment vertical="center"/>
    </xf>
    <xf numFmtId="0" fontId="15" fillId="0" borderId="0" xfId="0" applyFont="1">
      <alignment vertical="center"/>
    </xf>
    <xf numFmtId="0" fontId="16" fillId="0" borderId="0" xfId="0" applyFont="1">
      <alignment vertical="center"/>
    </xf>
    <xf numFmtId="177" fontId="9" fillId="9" borderId="21" xfId="0" applyNumberFormat="1" applyFont="1" applyFill="1" applyBorder="1">
      <alignment vertical="center"/>
    </xf>
    <xf numFmtId="0" fontId="9" fillId="10" borderId="1" xfId="0" applyFont="1" applyFill="1" applyBorder="1" applyAlignment="1">
      <alignment horizontal="center" vertical="center"/>
    </xf>
    <xf numFmtId="177" fontId="0" fillId="9" borderId="4" xfId="0" applyNumberFormat="1" applyFill="1" applyBorder="1">
      <alignment vertical="center"/>
    </xf>
    <xf numFmtId="179" fontId="0" fillId="9" borderId="1" xfId="2" applyNumberFormat="1" applyFont="1" applyFill="1" applyBorder="1">
      <alignment vertical="center"/>
    </xf>
    <xf numFmtId="0" fontId="9" fillId="0" borderId="1" xfId="0" applyFont="1" applyBorder="1">
      <alignment vertical="center"/>
    </xf>
    <xf numFmtId="0" fontId="9" fillId="0" borderId="20" xfId="0" applyFont="1" applyBorder="1">
      <alignment vertical="center"/>
    </xf>
    <xf numFmtId="177" fontId="9" fillId="9" borderId="2" xfId="0" applyNumberFormat="1" applyFont="1" applyFill="1" applyBorder="1">
      <alignment vertical="center"/>
    </xf>
    <xf numFmtId="0" fontId="9" fillId="6" borderId="26" xfId="0" applyFont="1" applyFill="1" applyBorder="1">
      <alignment vertical="center"/>
    </xf>
    <xf numFmtId="0" fontId="15" fillId="9" borderId="20" xfId="0" applyFont="1" applyFill="1" applyBorder="1">
      <alignment vertical="center"/>
    </xf>
    <xf numFmtId="0" fontId="16" fillId="6" borderId="26" xfId="0" applyFont="1" applyFill="1" applyBorder="1">
      <alignment vertical="center"/>
    </xf>
    <xf numFmtId="0" fontId="0" fillId="0" borderId="27" xfId="0" applyBorder="1">
      <alignment vertical="center"/>
    </xf>
    <xf numFmtId="0" fontId="0" fillId="9" borderId="27" xfId="0" applyFill="1" applyBorder="1">
      <alignment vertical="center"/>
    </xf>
    <xf numFmtId="179" fontId="9" fillId="9" borderId="2" xfId="2" applyNumberFormat="1" applyFont="1" applyFill="1" applyBorder="1">
      <alignment vertical="center"/>
    </xf>
    <xf numFmtId="179" fontId="9" fillId="9" borderId="1" xfId="2" applyNumberFormat="1" applyFont="1" applyFill="1" applyBorder="1">
      <alignment vertical="center"/>
    </xf>
    <xf numFmtId="177" fontId="9" fillId="9" borderId="1" xfId="0" applyNumberFormat="1" applyFont="1" applyFill="1" applyBorder="1">
      <alignment vertical="center"/>
    </xf>
    <xf numFmtId="0" fontId="9" fillId="9" borderId="2" xfId="0" applyFont="1" applyFill="1" applyBorder="1" applyAlignment="1">
      <alignment vertical="center" wrapText="1"/>
    </xf>
    <xf numFmtId="0" fontId="9" fillId="9" borderId="2" xfId="0" applyFont="1" applyFill="1" applyBorder="1">
      <alignment vertical="center"/>
    </xf>
    <xf numFmtId="0" fontId="0" fillId="0" borderId="21" xfId="0" applyBorder="1">
      <alignment vertical="center"/>
    </xf>
    <xf numFmtId="177" fontId="9" fillId="9" borderId="5" xfId="0" applyNumberFormat="1" applyFont="1" applyFill="1" applyBorder="1">
      <alignment vertical="center"/>
    </xf>
    <xf numFmtId="177" fontId="9" fillId="9" borderId="27" xfId="0" applyNumberFormat="1" applyFont="1" applyFill="1" applyBorder="1">
      <alignment vertical="center"/>
    </xf>
    <xf numFmtId="177" fontId="9" fillId="9" borderId="4" xfId="0" applyNumberFormat="1" applyFont="1" applyFill="1" applyBorder="1">
      <alignment vertical="center"/>
    </xf>
    <xf numFmtId="0" fontId="2" fillId="0" borderId="19"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0" xfId="0" applyFont="1" applyBorder="1" applyAlignment="1">
      <alignment horizontal="center" vertical="center" wrapText="1"/>
    </xf>
    <xf numFmtId="0" fontId="5" fillId="0" borderId="7" xfId="0" applyFont="1" applyBorder="1" applyAlignment="1">
      <alignment horizontal="left" vertical="center" wrapText="1" shrinkToFit="1"/>
    </xf>
    <xf numFmtId="0" fontId="5" fillId="0" borderId="10" xfId="0" applyFont="1" applyBorder="1" applyAlignment="1">
      <alignment horizontal="left" vertical="center" wrapText="1" shrinkToFit="1"/>
    </xf>
    <xf numFmtId="177" fontId="2" fillId="0" borderId="7" xfId="0" applyNumberFormat="1" applyFont="1" applyBorder="1" applyAlignment="1">
      <alignment horizontal="center" vertical="center" wrapText="1"/>
    </xf>
    <xf numFmtId="177" fontId="2" fillId="0" borderId="10" xfId="0" applyNumberFormat="1"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177" fontId="2" fillId="0" borderId="19" xfId="0" applyNumberFormat="1" applyFont="1" applyBorder="1" applyAlignment="1">
      <alignment horizontal="center" vertical="center" wrapText="1"/>
    </xf>
    <xf numFmtId="177" fontId="2" fillId="0" borderId="25" xfId="0" applyNumberFormat="1" applyFont="1" applyBorder="1" applyAlignment="1">
      <alignment horizontal="center" vertical="center" wrapText="1"/>
    </xf>
    <xf numFmtId="0" fontId="5" fillId="0" borderId="19" xfId="0" applyFont="1" applyBorder="1" applyAlignment="1">
      <alignment horizontal="left" vertical="center" wrapText="1" shrinkToFit="1"/>
    </xf>
    <xf numFmtId="0" fontId="5" fillId="0" borderId="25" xfId="0" applyFont="1" applyBorder="1" applyAlignment="1">
      <alignment horizontal="left" vertical="center" wrapText="1" shrinkToFit="1"/>
    </xf>
    <xf numFmtId="0" fontId="9" fillId="0" borderId="0" xfId="0" applyFont="1" applyAlignment="1">
      <alignment horizontal="center" vertical="center" textRotation="255" wrapText="1"/>
    </xf>
    <xf numFmtId="0" fontId="9" fillId="0" borderId="0" xfId="0" applyFont="1" applyAlignment="1">
      <alignment horizontal="center" vertical="center" textRotation="255"/>
    </xf>
    <xf numFmtId="14" fontId="9" fillId="6" borderId="26" xfId="0" applyNumberFormat="1" applyFont="1" applyFill="1" applyBorder="1" applyAlignment="1">
      <alignment horizontal="left" vertical="center"/>
    </xf>
    <xf numFmtId="0" fontId="9" fillId="6" borderId="26" xfId="0" applyFont="1" applyFill="1" applyBorder="1" applyAlignment="1">
      <alignment horizontal="left" vertical="center"/>
    </xf>
    <xf numFmtId="0" fontId="8" fillId="7" borderId="1" xfId="0" applyFont="1" applyFill="1" applyBorder="1" applyAlignment="1">
      <alignment horizontal="center" vertical="center"/>
    </xf>
    <xf numFmtId="0" fontId="8" fillId="8" borderId="1" xfId="0" applyFont="1" applyFill="1" applyBorder="1" applyAlignment="1">
      <alignment horizontal="center" vertical="center"/>
    </xf>
    <xf numFmtId="0" fontId="10" fillId="7" borderId="1" xfId="1" applyFont="1" applyFill="1" applyBorder="1" applyAlignment="1">
      <alignment horizontal="center" vertical="center"/>
    </xf>
    <xf numFmtId="0" fontId="12" fillId="8" borderId="1"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2" fillId="8" borderId="5" xfId="0" applyFont="1" applyFill="1" applyBorder="1" applyAlignment="1">
      <alignment horizontal="center" vertical="center" wrapText="1"/>
    </xf>
    <xf numFmtId="177" fontId="9" fillId="9" borderId="2" xfId="0" applyNumberFormat="1" applyFont="1" applyFill="1" applyBorder="1" applyAlignment="1">
      <alignment vertical="center" wrapText="1"/>
    </xf>
    <xf numFmtId="0" fontId="0" fillId="9" borderId="1" xfId="0" applyFill="1" applyBorder="1" applyAlignment="1">
      <alignment vertical="center" wrapText="1"/>
    </xf>
  </cellXfs>
  <cellStyles count="4">
    <cellStyle name="パーセント" xfId="2" builtinId="5"/>
    <cellStyle name="標準" xfId="0" builtinId="0"/>
    <cellStyle name="標準 2" xfId="1" xr:uid="{988A946F-91E1-47EC-8EF3-9D2598A2936E}"/>
    <cellStyle name="標準_16多摩府中保健所・別紙1" xfId="3" xr:uid="{5CEFF08A-D205-4E7F-874E-F3D7A62A4B91}"/>
  </cellStyles>
  <dxfs count="0"/>
  <tableStyles count="0" defaultTableStyle="TableStyleMedium2" defaultPivotStyle="PivotStyleLight16"/>
  <colors>
    <mruColors>
      <color rgb="FFFDF0E9"/>
      <color rgb="FFFFE699"/>
      <color rgb="FFFF66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【保健所タブ】エピカーブ!$B$6</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【保健所タブ】エピカーブ!$C$11</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【保健所タブ】エピカーブ!$C$12:$C$44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B618-4141-955E-E7669FC76C3B}"/>
            </c:ext>
          </c:extLst>
        </c:ser>
        <c:ser>
          <c:idx val="1"/>
          <c:order val="1"/>
          <c:tx>
            <c:strRef>
              <c:f>【保健所タブ】エピカーブ!$D$11</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【保健所タブ】エピカーブ!$D$12:$D$44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B618-4141-955E-E7669FC76C3B}"/>
            </c:ext>
          </c:extLst>
        </c:ser>
        <c:ser>
          <c:idx val="2"/>
          <c:order val="2"/>
          <c:tx>
            <c:strRef>
              <c:f>【保健所タブ】エピカーブ!$E$11</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【保健所タブ】エピカーブ!$E$12:$E$44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B618-4141-955E-E7669FC76C3B}"/>
            </c:ext>
          </c:extLst>
        </c:ser>
        <c:ser>
          <c:idx val="3"/>
          <c:order val="3"/>
          <c:tx>
            <c:strRef>
              <c:f>【保健所タブ】エピカーブ!$F$11</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【保健所タブ】エピカーブ!$F$12:$F$44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B618-4141-955E-E7669FC76C3B}"/>
            </c:ext>
          </c:extLst>
        </c:ser>
        <c:ser>
          <c:idx val="4"/>
          <c:order val="4"/>
          <c:tx>
            <c:strRef>
              <c:f>【保健所タブ】エピカーブ!$G$11</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【保健所タブ】エピカーブ!$G$12:$G$44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B618-4141-955E-E7669FC76C3B}"/>
            </c:ext>
          </c:extLst>
        </c:ser>
        <c:ser>
          <c:idx val="5"/>
          <c:order val="5"/>
          <c:tx>
            <c:strRef>
              <c:f>【保健所タブ】エピカーブ!$H$11</c:f>
              <c:strCache>
                <c:ptCount val="1"/>
                <c:pt idx="0">
                  <c:v>(n=0)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【保健所タブ】エピカーブ!$H$12:$H$44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B618-4141-955E-E7669FC76C3B}"/>
            </c:ext>
          </c:extLst>
        </c:ser>
        <c:ser>
          <c:idx val="6"/>
          <c:order val="6"/>
          <c:tx>
            <c:strRef>
              <c:f>【保健所タブ】エピカーブ!$I$11</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【保健所タブ】エピカーブ!$I$12:$I$44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B618-4141-955E-E7669FC76C3B}"/>
            </c:ext>
          </c:extLst>
        </c:ser>
        <c:ser>
          <c:idx val="7"/>
          <c:order val="7"/>
          <c:tx>
            <c:strRef>
              <c:f>【保健所タブ】エピカーブ!$J$11</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【保健所タブ】エピカーブ!$J$12:$J$44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B618-4141-955E-E7669FC76C3B}"/>
            </c:ext>
          </c:extLst>
        </c:ser>
        <c:ser>
          <c:idx val="8"/>
          <c:order val="8"/>
          <c:tx>
            <c:strRef>
              <c:f>【保健所タブ】エピカーブ!$K$11</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【保健所タブ】エピカーブ!$K$12:$K$44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B618-4141-955E-E7669FC76C3B}"/>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 (記載例)'!$B$132</c:f>
          <c:strCache>
            <c:ptCount val="1"/>
            <c:pt idx="0">
              <c:v>渋谷区保健所2階における属性別インフルエンザA型の発生状況　
　（4月1日～4月10日の発生状況、4月10日時点、n=4）</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 (記載例)'!$C$137</c:f>
              <c:strCache>
                <c:ptCount val="1"/>
                <c:pt idx="0">
                  <c:v>2階利用者(n=3)</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(記載例)'!$C$138:$C$170</c:f>
              <c:numCache>
                <c:formatCode>General</c:formatCode>
                <c:ptCount val="33"/>
                <c:pt idx="0">
                  <c:v>0</c:v>
                </c:pt>
                <c:pt idx="1">
                  <c:v>0</c:v>
                </c:pt>
                <c:pt idx="2">
                  <c:v>0</c:v>
                </c:pt>
                <c:pt idx="3">
                  <c:v>0</c:v>
                </c:pt>
                <c:pt idx="4">
                  <c:v>0</c:v>
                </c:pt>
                <c:pt idx="5">
                  <c:v>0</c:v>
                </c:pt>
                <c:pt idx="6">
                  <c:v>1</c:v>
                </c:pt>
                <c:pt idx="7">
                  <c:v>1</c:v>
                </c:pt>
                <c:pt idx="8">
                  <c:v>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5774-46A8-B033-C8DDFED83C45}"/>
            </c:ext>
          </c:extLst>
        </c:ser>
        <c:ser>
          <c:idx val="1"/>
          <c:order val="1"/>
          <c:tx>
            <c:strRef>
              <c:f>'【保健所タブ】エピカーブ (記載例)'!$D$137</c:f>
              <c:strCache>
                <c:ptCount val="1"/>
                <c:pt idx="0">
                  <c:v>2階介護職(n=1)</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(記載例)'!$D$138:$D$170</c:f>
              <c:numCache>
                <c:formatCode>General</c:formatCode>
                <c:ptCount val="33"/>
                <c:pt idx="0">
                  <c:v>0</c:v>
                </c:pt>
                <c:pt idx="1">
                  <c:v>0</c:v>
                </c:pt>
                <c:pt idx="2">
                  <c:v>0</c:v>
                </c:pt>
                <c:pt idx="3">
                  <c:v>0</c:v>
                </c:pt>
                <c:pt idx="4">
                  <c:v>0</c:v>
                </c:pt>
                <c:pt idx="5">
                  <c:v>0</c:v>
                </c:pt>
                <c:pt idx="6">
                  <c:v>0</c:v>
                </c:pt>
                <c:pt idx="7">
                  <c:v>1</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5774-46A8-B033-C8DDFED83C45}"/>
            </c:ext>
          </c:extLst>
        </c:ser>
        <c:ser>
          <c:idx val="2"/>
          <c:order val="2"/>
          <c:tx>
            <c:strRef>
              <c:f>'【保健所タブ】エピカーブ (記載例)'!$E$137</c:f>
              <c:strCache>
                <c:ptCount val="1"/>
                <c:pt idx="0">
                  <c:v>2階看護師(n=0)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(記載例)'!$E$138:$E$170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5774-46A8-B033-C8DDFED83C45}"/>
            </c:ext>
          </c:extLst>
        </c:ser>
        <c:ser>
          <c:idx val="3"/>
          <c:order val="3"/>
          <c:tx>
            <c:strRef>
              <c:f>'【保健所タブ】エピカーブ (記載例)'!$F$137</c:f>
              <c:strCache>
                <c:ptCount val="1"/>
                <c:pt idx="0">
                  <c:v>2階リハビリスタッフ(n=0)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(記載例)'!$F$138:$F$170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5774-46A8-B033-C8DDFED83C45}"/>
            </c:ext>
          </c:extLst>
        </c:ser>
        <c:ser>
          <c:idx val="4"/>
          <c:order val="4"/>
          <c:tx>
            <c:strRef>
              <c:f>'【保健所タブ】エピカーブ (記載例)'!$G$137</c:f>
              <c:strCache>
                <c:ptCount val="1"/>
                <c:pt idx="0">
                  <c:v>2階調理師(n=0)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(記載例)'!$G$138:$G$170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5774-46A8-B033-C8DDFED83C45}"/>
            </c:ext>
          </c:extLst>
        </c:ser>
        <c:ser>
          <c:idx val="5"/>
          <c:order val="5"/>
          <c:tx>
            <c:strRef>
              <c:f>'【保健所タブ】エピカーブ (記載例)'!$H$137</c:f>
              <c:strCache>
                <c:ptCount val="1"/>
                <c:pt idx="0">
                  <c:v>2階その他(医師)(n=0)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(記載例)'!$H$138:$H$170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5774-46A8-B033-C8DDFED83C45}"/>
            </c:ext>
          </c:extLst>
        </c:ser>
        <c:ser>
          <c:idx val="6"/>
          <c:order val="6"/>
          <c:tx>
            <c:strRef>
              <c:f>'【保健所タブ】エピカーブ (記載例)'!$I$137</c:f>
              <c:strCache>
                <c:ptCount val="1"/>
                <c:pt idx="0">
                  <c:v>2階0(n=0)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(記載例)'!$I$138:$I$170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5774-46A8-B033-C8DDFED83C45}"/>
            </c:ext>
          </c:extLst>
        </c:ser>
        <c:ser>
          <c:idx val="7"/>
          <c:order val="7"/>
          <c:tx>
            <c:strRef>
              <c:f>'【保健所タブ】エピカーブ (記載例)'!$J$137</c:f>
              <c:strCache>
                <c:ptCount val="1"/>
                <c:pt idx="0">
                  <c:v>2階0(n=0)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(記載例)'!$J$138:$J$170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5774-46A8-B033-C8DDFED83C45}"/>
            </c:ext>
          </c:extLst>
        </c:ser>
        <c:ser>
          <c:idx val="8"/>
          <c:order val="8"/>
          <c:tx>
            <c:strRef>
              <c:f>'【保健所タブ】エピカーブ (記載例)'!$K$137</c:f>
              <c:strCache>
                <c:ptCount val="1"/>
                <c:pt idx="0">
                  <c:v>2階0(n=0)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 (記載例)'!$B$138:$B$170</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(記載例)'!$K$138:$K$170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5774-46A8-B033-C8DDFED83C45}"/>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 (記載例)'!$B$174</c:f>
          <c:strCache>
            <c:ptCount val="1"/>
            <c:pt idx="0">
              <c:v>渋谷区保健所3階における属性別インフルエンザA型の発生状況　
　（4月1日～4月10日の発生状況、4月10日時点、n=1）</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 (記載例)'!$C$179</c:f>
              <c:strCache>
                <c:ptCount val="1"/>
                <c:pt idx="0">
                  <c:v>3階利用者(n=0)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(記載例)'!$C$180:$C$212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2940-44F2-A071-0FBA190A4E35}"/>
            </c:ext>
          </c:extLst>
        </c:ser>
        <c:ser>
          <c:idx val="1"/>
          <c:order val="1"/>
          <c:tx>
            <c:strRef>
              <c:f>'【保健所タブ】エピカーブ (記載例)'!$D$179</c:f>
              <c:strCache>
                <c:ptCount val="1"/>
                <c:pt idx="0">
                  <c:v>3階介護職(n=1)</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(記載例)'!$D$180:$D$212</c:f>
              <c:numCache>
                <c:formatCode>General</c:formatCode>
                <c:ptCount val="33"/>
                <c:pt idx="0">
                  <c:v>0</c:v>
                </c:pt>
                <c:pt idx="1">
                  <c:v>0</c:v>
                </c:pt>
                <c:pt idx="2">
                  <c:v>0</c:v>
                </c:pt>
                <c:pt idx="3">
                  <c:v>0</c:v>
                </c:pt>
                <c:pt idx="4">
                  <c:v>0</c:v>
                </c:pt>
                <c:pt idx="5">
                  <c:v>0</c:v>
                </c:pt>
                <c:pt idx="6">
                  <c:v>0</c:v>
                </c:pt>
                <c:pt idx="7">
                  <c:v>0</c:v>
                </c:pt>
                <c:pt idx="8">
                  <c:v>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2940-44F2-A071-0FBA190A4E35}"/>
            </c:ext>
          </c:extLst>
        </c:ser>
        <c:ser>
          <c:idx val="2"/>
          <c:order val="2"/>
          <c:tx>
            <c:strRef>
              <c:f>'【保健所タブ】エピカーブ (記載例)'!$E$179</c:f>
              <c:strCache>
                <c:ptCount val="1"/>
                <c:pt idx="0">
                  <c:v>3階看護師(n=0)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(記載例)'!$E$180:$E$212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2940-44F2-A071-0FBA190A4E35}"/>
            </c:ext>
          </c:extLst>
        </c:ser>
        <c:ser>
          <c:idx val="3"/>
          <c:order val="3"/>
          <c:tx>
            <c:strRef>
              <c:f>'【保健所タブ】エピカーブ (記載例)'!$F$179</c:f>
              <c:strCache>
                <c:ptCount val="1"/>
                <c:pt idx="0">
                  <c:v>3階リハビリスタッフ(n=0)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(記載例)'!$F$180:$F$212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2940-44F2-A071-0FBA190A4E35}"/>
            </c:ext>
          </c:extLst>
        </c:ser>
        <c:ser>
          <c:idx val="4"/>
          <c:order val="4"/>
          <c:tx>
            <c:strRef>
              <c:f>'【保健所タブ】エピカーブ (記載例)'!$G$179</c:f>
              <c:strCache>
                <c:ptCount val="1"/>
                <c:pt idx="0">
                  <c:v>3階調理師(n=0)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(記載例)'!$G$180:$G$212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2940-44F2-A071-0FBA190A4E35}"/>
            </c:ext>
          </c:extLst>
        </c:ser>
        <c:ser>
          <c:idx val="5"/>
          <c:order val="5"/>
          <c:tx>
            <c:strRef>
              <c:f>'【保健所タブ】エピカーブ (記載例)'!$H$179</c:f>
              <c:strCache>
                <c:ptCount val="1"/>
                <c:pt idx="0">
                  <c:v>3階その他(医師)(n=0)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(記載例)'!$H$180:$H$212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2940-44F2-A071-0FBA190A4E35}"/>
            </c:ext>
          </c:extLst>
        </c:ser>
        <c:ser>
          <c:idx val="6"/>
          <c:order val="6"/>
          <c:tx>
            <c:strRef>
              <c:f>'【保健所タブ】エピカーブ (記載例)'!$I$179</c:f>
              <c:strCache>
                <c:ptCount val="1"/>
                <c:pt idx="0">
                  <c:v>3階0(n=0)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(記載例)'!$I$180:$I$212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2940-44F2-A071-0FBA190A4E35}"/>
            </c:ext>
          </c:extLst>
        </c:ser>
        <c:ser>
          <c:idx val="7"/>
          <c:order val="7"/>
          <c:tx>
            <c:strRef>
              <c:f>'【保健所タブ】エピカーブ (記載例)'!$J$179</c:f>
              <c:strCache>
                <c:ptCount val="1"/>
                <c:pt idx="0">
                  <c:v>3階0(n=0)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(記載例)'!$J$180:$J$212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2940-44F2-A071-0FBA190A4E35}"/>
            </c:ext>
          </c:extLst>
        </c:ser>
        <c:ser>
          <c:idx val="8"/>
          <c:order val="8"/>
          <c:tx>
            <c:strRef>
              <c:f>'【保健所タブ】エピカーブ (記載例)'!$K$179</c:f>
              <c:strCache>
                <c:ptCount val="1"/>
                <c:pt idx="0">
                  <c:v>3階0(n=0)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 (記載例)'!$B$180:$B$212</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(記載例)'!$K$180:$K$212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2940-44F2-A071-0FBA190A4E35}"/>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 (記載例)'!$B$216</c:f>
          <c:strCache>
            <c:ptCount val="1"/>
            <c:pt idx="0">
              <c:v>渋谷区保健所4階における属性別インフルエンザA型の発生状況　
　（4月1日～4月10日の発生状況、4月10日時点、n=1）</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 (記載例)'!$C$221</c:f>
              <c:strCache>
                <c:ptCount val="1"/>
                <c:pt idx="0">
                  <c:v>4階利用者(n=1)</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(記載例)'!$C$222:$C$254</c:f>
              <c:numCache>
                <c:formatCode>General</c:formatCode>
                <c:ptCount val="33"/>
                <c:pt idx="0">
                  <c:v>0</c:v>
                </c:pt>
                <c:pt idx="1">
                  <c:v>0</c:v>
                </c:pt>
                <c:pt idx="2">
                  <c:v>0</c:v>
                </c:pt>
                <c:pt idx="3">
                  <c:v>0</c:v>
                </c:pt>
                <c:pt idx="4">
                  <c:v>0</c:v>
                </c:pt>
                <c:pt idx="5">
                  <c:v>0</c:v>
                </c:pt>
                <c:pt idx="6">
                  <c:v>0</c:v>
                </c:pt>
                <c:pt idx="7">
                  <c:v>1</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CD53-4DCF-9B48-EC5E1636C422}"/>
            </c:ext>
          </c:extLst>
        </c:ser>
        <c:ser>
          <c:idx val="1"/>
          <c:order val="1"/>
          <c:tx>
            <c:strRef>
              <c:f>'【保健所タブ】エピカーブ (記載例)'!$D$221</c:f>
              <c:strCache>
                <c:ptCount val="1"/>
                <c:pt idx="0">
                  <c:v>4階介護職(n=0)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(記載例)'!$D$222:$D$254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CD53-4DCF-9B48-EC5E1636C422}"/>
            </c:ext>
          </c:extLst>
        </c:ser>
        <c:ser>
          <c:idx val="2"/>
          <c:order val="2"/>
          <c:tx>
            <c:strRef>
              <c:f>'【保健所タブ】エピカーブ (記載例)'!$E$221</c:f>
              <c:strCache>
                <c:ptCount val="1"/>
                <c:pt idx="0">
                  <c:v>4階看護師(n=0)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(記載例)'!$E$222:$E$254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CD53-4DCF-9B48-EC5E1636C422}"/>
            </c:ext>
          </c:extLst>
        </c:ser>
        <c:ser>
          <c:idx val="3"/>
          <c:order val="3"/>
          <c:tx>
            <c:strRef>
              <c:f>'【保健所タブ】エピカーブ (記載例)'!$F$221</c:f>
              <c:strCache>
                <c:ptCount val="1"/>
                <c:pt idx="0">
                  <c:v>4階リハビリスタッフ(n=0)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(記載例)'!$F$222:$F$254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CD53-4DCF-9B48-EC5E1636C422}"/>
            </c:ext>
          </c:extLst>
        </c:ser>
        <c:ser>
          <c:idx val="4"/>
          <c:order val="4"/>
          <c:tx>
            <c:strRef>
              <c:f>'【保健所タブ】エピカーブ (記載例)'!$G$221</c:f>
              <c:strCache>
                <c:ptCount val="1"/>
                <c:pt idx="0">
                  <c:v>4階調理師(n=0)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(記載例)'!$G$222:$G$254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CD53-4DCF-9B48-EC5E1636C422}"/>
            </c:ext>
          </c:extLst>
        </c:ser>
        <c:ser>
          <c:idx val="5"/>
          <c:order val="5"/>
          <c:tx>
            <c:strRef>
              <c:f>'【保健所タブ】エピカーブ (記載例)'!$H$221</c:f>
              <c:strCache>
                <c:ptCount val="1"/>
                <c:pt idx="0">
                  <c:v>4階その他(医師)(n=0)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(記載例)'!$H$222:$H$254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CD53-4DCF-9B48-EC5E1636C422}"/>
            </c:ext>
          </c:extLst>
        </c:ser>
        <c:ser>
          <c:idx val="6"/>
          <c:order val="6"/>
          <c:tx>
            <c:strRef>
              <c:f>'【保健所タブ】エピカーブ (記載例)'!$I$221</c:f>
              <c:strCache>
                <c:ptCount val="1"/>
                <c:pt idx="0">
                  <c:v>4階0(n=0)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(記載例)'!$I$222:$I$254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CD53-4DCF-9B48-EC5E1636C422}"/>
            </c:ext>
          </c:extLst>
        </c:ser>
        <c:ser>
          <c:idx val="7"/>
          <c:order val="7"/>
          <c:tx>
            <c:strRef>
              <c:f>'【保健所タブ】エピカーブ (記載例)'!$J$221</c:f>
              <c:strCache>
                <c:ptCount val="1"/>
                <c:pt idx="0">
                  <c:v>4階0(n=0)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(記載例)'!$J$222:$J$254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CD53-4DCF-9B48-EC5E1636C422}"/>
            </c:ext>
          </c:extLst>
        </c:ser>
        <c:ser>
          <c:idx val="8"/>
          <c:order val="8"/>
          <c:tx>
            <c:strRef>
              <c:f>'【保健所タブ】エピカーブ (記載例)'!$K$221</c:f>
              <c:strCache>
                <c:ptCount val="1"/>
                <c:pt idx="0">
                  <c:v>4階0(n=0)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 (記載例)'!$B$222:$B$254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(記載例)'!$K$222:$K$254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CD53-4DCF-9B48-EC5E1636C422}"/>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 (記載例)'!$B$258</c:f>
          <c:strCache>
            <c:ptCount val="1"/>
            <c:pt idx="0">
              <c:v>渋谷区保健所における属性別インフルエンザA型の発生状況　
　（4月1日～4月10日の発生状況、4月10日時点、n=0）</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 (記載例)'!$C$263</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(記載例)'!$C$264:$C$296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102E-409E-8316-035A1DFA4C22}"/>
            </c:ext>
          </c:extLst>
        </c:ser>
        <c:ser>
          <c:idx val="1"/>
          <c:order val="1"/>
          <c:tx>
            <c:strRef>
              <c:f>'【保健所タブ】エピカーブ (記載例)'!$D$263</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(記載例)'!$D$264:$D$296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102E-409E-8316-035A1DFA4C22}"/>
            </c:ext>
          </c:extLst>
        </c:ser>
        <c:ser>
          <c:idx val="2"/>
          <c:order val="2"/>
          <c:tx>
            <c:strRef>
              <c:f>'【保健所タブ】エピカーブ (記載例)'!$E$263</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(記載例)'!$E$264:$E$296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102E-409E-8316-035A1DFA4C22}"/>
            </c:ext>
          </c:extLst>
        </c:ser>
        <c:ser>
          <c:idx val="3"/>
          <c:order val="3"/>
          <c:tx>
            <c:strRef>
              <c:f>'【保健所タブ】エピカーブ (記載例)'!$F$263</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(記載例)'!$F$264:$F$296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102E-409E-8316-035A1DFA4C22}"/>
            </c:ext>
          </c:extLst>
        </c:ser>
        <c:ser>
          <c:idx val="4"/>
          <c:order val="4"/>
          <c:tx>
            <c:strRef>
              <c:f>'【保健所タブ】エピカーブ (記載例)'!$G$263</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(記載例)'!$G$264:$G$296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102E-409E-8316-035A1DFA4C22}"/>
            </c:ext>
          </c:extLst>
        </c:ser>
        <c:ser>
          <c:idx val="5"/>
          <c:order val="5"/>
          <c:tx>
            <c:strRef>
              <c:f>'【保健所タブ】エピカーブ (記載例)'!$H$263</c:f>
              <c:strCache>
                <c:ptCount val="1"/>
                <c:pt idx="0">
                  <c:v>その他(医師)(n=0)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(記載例)'!$H$264:$H$296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102E-409E-8316-035A1DFA4C22}"/>
            </c:ext>
          </c:extLst>
        </c:ser>
        <c:ser>
          <c:idx val="6"/>
          <c:order val="6"/>
          <c:tx>
            <c:strRef>
              <c:f>'【保健所タブ】エピカーブ (記載例)'!$I$263</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(記載例)'!$I$264:$I$296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102E-409E-8316-035A1DFA4C22}"/>
            </c:ext>
          </c:extLst>
        </c:ser>
        <c:ser>
          <c:idx val="7"/>
          <c:order val="7"/>
          <c:tx>
            <c:strRef>
              <c:f>'【保健所タブ】エピカーブ (記載例)'!$J$263</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(記載例)'!$J$264:$J$296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102E-409E-8316-035A1DFA4C22}"/>
            </c:ext>
          </c:extLst>
        </c:ser>
        <c:ser>
          <c:idx val="8"/>
          <c:order val="8"/>
          <c:tx>
            <c:strRef>
              <c:f>'【保健所タブ】エピカーブ (記載例)'!$K$263</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 (記載例)'!$B$264:$B$296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(記載例)'!$K$264:$K$296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102E-409E-8316-035A1DFA4C22}"/>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 (記載例)'!$B$48</c:f>
          <c:strCache>
            <c:ptCount val="1"/>
            <c:pt idx="0">
              <c:v>渋谷区保健所におけるフロア別属性種別インフルエンザA型の発生状況　
　（4月1日～4月10日の発生状況、4月10日時点、n=9）</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 (記載例)'!$C$53</c:f>
              <c:strCache>
                <c:ptCount val="1"/>
                <c:pt idx="0">
                  <c:v>1階利用者(n=1)</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(記載例)'!$C$54:$C$86</c:f>
              <c:numCache>
                <c:formatCode>General</c:formatCode>
                <c:ptCount val="33"/>
                <c:pt idx="0">
                  <c:v>0</c:v>
                </c:pt>
                <c:pt idx="1">
                  <c:v>0</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C21B-41F5-AD1C-D3E2E836DB57}"/>
            </c:ext>
          </c:extLst>
        </c:ser>
        <c:ser>
          <c:idx val="1"/>
          <c:order val="1"/>
          <c:tx>
            <c:strRef>
              <c:f>'【保健所タブ】エピカーブ (記載例)'!$D$53</c:f>
              <c:strCache>
                <c:ptCount val="1"/>
                <c:pt idx="0">
                  <c:v>1階職員(n=2)</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(記載例)'!$D$54:$D$86</c:f>
              <c:numCache>
                <c:formatCode>General</c:formatCode>
                <c:ptCount val="33"/>
                <c:pt idx="0">
                  <c:v>0</c:v>
                </c:pt>
                <c:pt idx="1">
                  <c:v>0</c:v>
                </c:pt>
                <c:pt idx="2">
                  <c:v>0</c:v>
                </c:pt>
                <c:pt idx="3">
                  <c:v>0</c:v>
                </c:pt>
                <c:pt idx="4">
                  <c:v>0</c:v>
                </c:pt>
                <c:pt idx="5">
                  <c:v>1</c:v>
                </c:pt>
                <c:pt idx="6">
                  <c:v>1</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C21B-41F5-AD1C-D3E2E836DB57}"/>
            </c:ext>
          </c:extLst>
        </c:ser>
        <c:ser>
          <c:idx val="2"/>
          <c:order val="2"/>
          <c:tx>
            <c:strRef>
              <c:f>'【保健所タブ】エピカーブ (記載例)'!$E$53</c:f>
              <c:strCache>
                <c:ptCount val="1"/>
                <c:pt idx="0">
                  <c:v>2階利用者(n=3)</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(記載例)'!$E$54:$E$86</c:f>
              <c:numCache>
                <c:formatCode>General</c:formatCode>
                <c:ptCount val="33"/>
                <c:pt idx="0">
                  <c:v>0</c:v>
                </c:pt>
                <c:pt idx="1">
                  <c:v>0</c:v>
                </c:pt>
                <c:pt idx="2">
                  <c:v>0</c:v>
                </c:pt>
                <c:pt idx="3">
                  <c:v>0</c:v>
                </c:pt>
                <c:pt idx="4">
                  <c:v>0</c:v>
                </c:pt>
                <c:pt idx="5">
                  <c:v>0</c:v>
                </c:pt>
                <c:pt idx="6">
                  <c:v>1</c:v>
                </c:pt>
                <c:pt idx="7">
                  <c:v>1</c:v>
                </c:pt>
                <c:pt idx="8">
                  <c:v>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C21B-41F5-AD1C-D3E2E836DB57}"/>
            </c:ext>
          </c:extLst>
        </c:ser>
        <c:ser>
          <c:idx val="3"/>
          <c:order val="3"/>
          <c:tx>
            <c:strRef>
              <c:f>'【保健所タブ】エピカーブ (記載例)'!$F$53</c:f>
              <c:strCache>
                <c:ptCount val="1"/>
                <c:pt idx="0">
                  <c:v>2階職員(n=1)</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(記載例)'!$F$54:$F$86</c:f>
              <c:numCache>
                <c:formatCode>General</c:formatCode>
                <c:ptCount val="33"/>
                <c:pt idx="0">
                  <c:v>0</c:v>
                </c:pt>
                <c:pt idx="1">
                  <c:v>0</c:v>
                </c:pt>
                <c:pt idx="2">
                  <c:v>0</c:v>
                </c:pt>
                <c:pt idx="3">
                  <c:v>0</c:v>
                </c:pt>
                <c:pt idx="4">
                  <c:v>0</c:v>
                </c:pt>
                <c:pt idx="5">
                  <c:v>0</c:v>
                </c:pt>
                <c:pt idx="6">
                  <c:v>0</c:v>
                </c:pt>
                <c:pt idx="7">
                  <c:v>1</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C21B-41F5-AD1C-D3E2E836DB57}"/>
            </c:ext>
          </c:extLst>
        </c:ser>
        <c:ser>
          <c:idx val="4"/>
          <c:order val="4"/>
          <c:tx>
            <c:strRef>
              <c:f>'【保健所タブ】エピカーブ (記載例)'!$G$53</c:f>
              <c:strCache>
                <c:ptCount val="1"/>
                <c:pt idx="0">
                  <c:v>3階利用者(n=0)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(記載例)'!$G$54:$G$86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C21B-41F5-AD1C-D3E2E836DB57}"/>
            </c:ext>
          </c:extLst>
        </c:ser>
        <c:ser>
          <c:idx val="5"/>
          <c:order val="5"/>
          <c:tx>
            <c:strRef>
              <c:f>'【保健所タブ】エピカーブ (記載例)'!$H$53</c:f>
              <c:strCache>
                <c:ptCount val="1"/>
                <c:pt idx="0">
                  <c:v>3階職員(n=1)</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(記載例)'!$H$54:$H$86</c:f>
              <c:numCache>
                <c:formatCode>General</c:formatCode>
                <c:ptCount val="33"/>
                <c:pt idx="0">
                  <c:v>0</c:v>
                </c:pt>
                <c:pt idx="1">
                  <c:v>0</c:v>
                </c:pt>
                <c:pt idx="2">
                  <c:v>0</c:v>
                </c:pt>
                <c:pt idx="3">
                  <c:v>0</c:v>
                </c:pt>
                <c:pt idx="4">
                  <c:v>0</c:v>
                </c:pt>
                <c:pt idx="5">
                  <c:v>0</c:v>
                </c:pt>
                <c:pt idx="6">
                  <c:v>0</c:v>
                </c:pt>
                <c:pt idx="7">
                  <c:v>0</c:v>
                </c:pt>
                <c:pt idx="8">
                  <c:v>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C21B-41F5-AD1C-D3E2E836DB57}"/>
            </c:ext>
          </c:extLst>
        </c:ser>
        <c:ser>
          <c:idx val="6"/>
          <c:order val="6"/>
          <c:tx>
            <c:strRef>
              <c:f>'【保健所タブ】エピカーブ (記載例)'!$I$53</c:f>
              <c:strCache>
                <c:ptCount val="1"/>
                <c:pt idx="0">
                  <c:v>4階利用者(n=1)</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(記載例)'!$I$54:$I$86</c:f>
              <c:numCache>
                <c:formatCode>General</c:formatCode>
                <c:ptCount val="33"/>
                <c:pt idx="0">
                  <c:v>0</c:v>
                </c:pt>
                <c:pt idx="1">
                  <c:v>0</c:v>
                </c:pt>
                <c:pt idx="2">
                  <c:v>0</c:v>
                </c:pt>
                <c:pt idx="3">
                  <c:v>0</c:v>
                </c:pt>
                <c:pt idx="4">
                  <c:v>0</c:v>
                </c:pt>
                <c:pt idx="5">
                  <c:v>0</c:v>
                </c:pt>
                <c:pt idx="6">
                  <c:v>0</c:v>
                </c:pt>
                <c:pt idx="7">
                  <c:v>1</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C21B-41F5-AD1C-D3E2E836DB57}"/>
            </c:ext>
          </c:extLst>
        </c:ser>
        <c:ser>
          <c:idx val="7"/>
          <c:order val="7"/>
          <c:tx>
            <c:strRef>
              <c:f>'【保健所タブ】エピカーブ (記載例)'!$J$53</c:f>
              <c:strCache>
                <c:ptCount val="1"/>
                <c:pt idx="0">
                  <c:v>4階職員(n=0)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(記載例)'!$J$54:$J$86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C21B-41F5-AD1C-D3E2E836DB57}"/>
            </c:ext>
          </c:extLst>
        </c:ser>
        <c:ser>
          <c:idx val="8"/>
          <c:order val="8"/>
          <c:tx>
            <c:strRef>
              <c:f>'【保健所タブ】エピカーブ (記載例)'!$K$53</c:f>
              <c:strCache>
                <c:ptCount val="1"/>
                <c:pt idx="0">
                  <c:v>利用者(n=0)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(記載例)'!$K$54:$K$86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C21B-41F5-AD1C-D3E2E836DB57}"/>
            </c:ext>
          </c:extLst>
        </c:ser>
        <c:ser>
          <c:idx val="9"/>
          <c:order val="9"/>
          <c:tx>
            <c:strRef>
              <c:f>'【保健所タブ】エピカーブ (記載例)'!$L$53</c:f>
              <c:strCache>
                <c:ptCount val="1"/>
                <c:pt idx="0">
                  <c:v>職員(n=0)</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 (記載例)'!$B$54:$B$86</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(記載例)'!$L$54:$L$86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C21B-41F5-AD1C-D3E2E836DB57}"/>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【保健所タブ】エピカーブ!$B$90</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【保健所タブ】エピカーブ!$C$95</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【保健所タブ】エピカーブ!$C$96:$C$128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ABB2-4A6B-AB49-E3AC2E7252C7}"/>
            </c:ext>
          </c:extLst>
        </c:ser>
        <c:ser>
          <c:idx val="1"/>
          <c:order val="1"/>
          <c:tx>
            <c:strRef>
              <c:f>【保健所タブ】エピカーブ!$D$95</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【保健所タブ】エピカーブ!$D$96:$D$128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ABB2-4A6B-AB49-E3AC2E7252C7}"/>
            </c:ext>
          </c:extLst>
        </c:ser>
        <c:ser>
          <c:idx val="2"/>
          <c:order val="2"/>
          <c:tx>
            <c:strRef>
              <c:f>【保健所タブ】エピカーブ!$E$95</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【保健所タブ】エピカーブ!$E$96:$E$128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ABB2-4A6B-AB49-E3AC2E7252C7}"/>
            </c:ext>
          </c:extLst>
        </c:ser>
        <c:ser>
          <c:idx val="3"/>
          <c:order val="3"/>
          <c:tx>
            <c:strRef>
              <c:f>【保健所タブ】エピカーブ!$F$95</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【保健所タブ】エピカーブ!$F$96:$F$128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ABB2-4A6B-AB49-E3AC2E7252C7}"/>
            </c:ext>
          </c:extLst>
        </c:ser>
        <c:ser>
          <c:idx val="4"/>
          <c:order val="4"/>
          <c:tx>
            <c:strRef>
              <c:f>【保健所タブ】エピカーブ!$G$95</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【保健所タブ】エピカーブ!$G$96:$G$128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ABB2-4A6B-AB49-E3AC2E7252C7}"/>
            </c:ext>
          </c:extLst>
        </c:ser>
        <c:ser>
          <c:idx val="5"/>
          <c:order val="5"/>
          <c:tx>
            <c:strRef>
              <c:f>【保健所タブ】エピカーブ!$H$95</c:f>
              <c:strCache>
                <c:ptCount val="1"/>
                <c:pt idx="0">
                  <c:v>(n=0)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【保健所タブ】エピカーブ!$H$96:$H$128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ABB2-4A6B-AB49-E3AC2E7252C7}"/>
            </c:ext>
          </c:extLst>
        </c:ser>
        <c:ser>
          <c:idx val="6"/>
          <c:order val="6"/>
          <c:tx>
            <c:strRef>
              <c:f>【保健所タブ】エピカーブ!$I$95</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【保健所タブ】エピカーブ!$I$96:$I$128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ABB2-4A6B-AB49-E3AC2E7252C7}"/>
            </c:ext>
          </c:extLst>
        </c:ser>
        <c:ser>
          <c:idx val="7"/>
          <c:order val="7"/>
          <c:tx>
            <c:strRef>
              <c:f>【保健所タブ】エピカーブ!$J$95</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【保健所タブ】エピカーブ!$J$96:$J$128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ABB2-4A6B-AB49-E3AC2E7252C7}"/>
            </c:ext>
          </c:extLst>
        </c:ser>
        <c:ser>
          <c:idx val="8"/>
          <c:order val="8"/>
          <c:tx>
            <c:strRef>
              <c:f>【保健所タブ】エピカーブ!$K$95</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【保健所タブ】エピカーブ!$B$96:$B$128</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【保健所タブ】エピカーブ!$K$96:$K$128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ABB2-4A6B-AB49-E3AC2E7252C7}"/>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【保健所タブ】エピカーブ!$B$132</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【保健所タブ】エピカーブ!$C$137</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【保健所タブ】エピカーブ!$C$138:$C$170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2524-4AAB-811E-605886E8FB11}"/>
            </c:ext>
          </c:extLst>
        </c:ser>
        <c:ser>
          <c:idx val="1"/>
          <c:order val="1"/>
          <c:tx>
            <c:strRef>
              <c:f>【保健所タブ】エピカーブ!$D$137</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【保健所タブ】エピカーブ!$D$138:$D$170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2524-4AAB-811E-605886E8FB11}"/>
            </c:ext>
          </c:extLst>
        </c:ser>
        <c:ser>
          <c:idx val="2"/>
          <c:order val="2"/>
          <c:tx>
            <c:strRef>
              <c:f>【保健所タブ】エピカーブ!$E$137</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【保健所タブ】エピカーブ!$E$138:$E$170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2524-4AAB-811E-605886E8FB11}"/>
            </c:ext>
          </c:extLst>
        </c:ser>
        <c:ser>
          <c:idx val="3"/>
          <c:order val="3"/>
          <c:tx>
            <c:strRef>
              <c:f>【保健所タブ】エピカーブ!$F$137</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【保健所タブ】エピカーブ!$F$138:$F$170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2524-4AAB-811E-605886E8FB11}"/>
            </c:ext>
          </c:extLst>
        </c:ser>
        <c:ser>
          <c:idx val="4"/>
          <c:order val="4"/>
          <c:tx>
            <c:strRef>
              <c:f>【保健所タブ】エピカーブ!$G$137</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【保健所タブ】エピカーブ!$G$138:$G$170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2524-4AAB-811E-605886E8FB11}"/>
            </c:ext>
          </c:extLst>
        </c:ser>
        <c:ser>
          <c:idx val="5"/>
          <c:order val="5"/>
          <c:tx>
            <c:strRef>
              <c:f>【保健所タブ】エピカーブ!$H$137</c:f>
              <c:strCache>
                <c:ptCount val="1"/>
                <c:pt idx="0">
                  <c:v>(n=0)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【保健所タブ】エピカーブ!$H$138:$H$170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2524-4AAB-811E-605886E8FB11}"/>
            </c:ext>
          </c:extLst>
        </c:ser>
        <c:ser>
          <c:idx val="6"/>
          <c:order val="6"/>
          <c:tx>
            <c:strRef>
              <c:f>【保健所タブ】エピカーブ!$I$137</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【保健所タブ】エピカーブ!$I$138:$I$170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2524-4AAB-811E-605886E8FB11}"/>
            </c:ext>
          </c:extLst>
        </c:ser>
        <c:ser>
          <c:idx val="7"/>
          <c:order val="7"/>
          <c:tx>
            <c:strRef>
              <c:f>【保健所タブ】エピカーブ!$J$137</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【保健所タブ】エピカーブ!$J$138:$J$170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2524-4AAB-811E-605886E8FB11}"/>
            </c:ext>
          </c:extLst>
        </c:ser>
        <c:ser>
          <c:idx val="8"/>
          <c:order val="8"/>
          <c:tx>
            <c:strRef>
              <c:f>【保健所タブ】エピカーブ!$K$137</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【保健所タブ】エピカーブ!$B$138:$B$170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【保健所タブ】エピカーブ!$K$138:$K$170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2524-4AAB-811E-605886E8FB11}"/>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【保健所タブ】エピカーブ!$B$174</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【保健所タブ】エピカーブ!$C$179</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【保健所タブ】エピカーブ!$C$180:$C$212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9520-47BE-B497-D16183D03A34}"/>
            </c:ext>
          </c:extLst>
        </c:ser>
        <c:ser>
          <c:idx val="1"/>
          <c:order val="1"/>
          <c:tx>
            <c:strRef>
              <c:f>【保健所タブ】エピカーブ!$D$179</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【保健所タブ】エピカーブ!$D$180:$D$212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9520-47BE-B497-D16183D03A34}"/>
            </c:ext>
          </c:extLst>
        </c:ser>
        <c:ser>
          <c:idx val="2"/>
          <c:order val="2"/>
          <c:tx>
            <c:strRef>
              <c:f>【保健所タブ】エピカーブ!$E$179</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【保健所タブ】エピカーブ!$E$180:$E$212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9520-47BE-B497-D16183D03A34}"/>
            </c:ext>
          </c:extLst>
        </c:ser>
        <c:ser>
          <c:idx val="3"/>
          <c:order val="3"/>
          <c:tx>
            <c:strRef>
              <c:f>【保健所タブ】エピカーブ!$F$179</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【保健所タブ】エピカーブ!$F$180:$F$212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9520-47BE-B497-D16183D03A34}"/>
            </c:ext>
          </c:extLst>
        </c:ser>
        <c:ser>
          <c:idx val="4"/>
          <c:order val="4"/>
          <c:tx>
            <c:strRef>
              <c:f>【保健所タブ】エピカーブ!$G$179</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【保健所タブ】エピカーブ!$G$180:$G$212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9520-47BE-B497-D16183D03A34}"/>
            </c:ext>
          </c:extLst>
        </c:ser>
        <c:ser>
          <c:idx val="5"/>
          <c:order val="5"/>
          <c:tx>
            <c:strRef>
              <c:f>【保健所タブ】エピカーブ!$H$179</c:f>
              <c:strCache>
                <c:ptCount val="1"/>
                <c:pt idx="0">
                  <c:v>(n=0)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【保健所タブ】エピカーブ!$H$180:$H$212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9520-47BE-B497-D16183D03A34}"/>
            </c:ext>
          </c:extLst>
        </c:ser>
        <c:ser>
          <c:idx val="6"/>
          <c:order val="6"/>
          <c:tx>
            <c:strRef>
              <c:f>【保健所タブ】エピカーブ!$I$179</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【保健所タブ】エピカーブ!$I$180:$I$212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9520-47BE-B497-D16183D03A34}"/>
            </c:ext>
          </c:extLst>
        </c:ser>
        <c:ser>
          <c:idx val="7"/>
          <c:order val="7"/>
          <c:tx>
            <c:strRef>
              <c:f>【保健所タブ】エピカーブ!$J$179</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【保健所タブ】エピカーブ!$J$180:$J$212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9520-47BE-B497-D16183D03A34}"/>
            </c:ext>
          </c:extLst>
        </c:ser>
        <c:ser>
          <c:idx val="8"/>
          <c:order val="8"/>
          <c:tx>
            <c:strRef>
              <c:f>【保健所タブ】エピカーブ!$K$179</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【保健所タブ】エピカーブ!$B$180:$B$212</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【保健所タブ】エピカーブ!$K$180:$K$212</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9520-47BE-B497-D16183D03A34}"/>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【保健所タブ】エピカーブ!$B$216</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【保健所タブ】エピカーブ!$C$221</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【保健所タブ】エピカーブ!$C$222:$C$254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9E89-4E1D-94B4-07BF193521DF}"/>
            </c:ext>
          </c:extLst>
        </c:ser>
        <c:ser>
          <c:idx val="1"/>
          <c:order val="1"/>
          <c:tx>
            <c:strRef>
              <c:f>【保健所タブ】エピカーブ!$D$221</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【保健所タブ】エピカーブ!$D$222:$D$254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9E89-4E1D-94B4-07BF193521DF}"/>
            </c:ext>
          </c:extLst>
        </c:ser>
        <c:ser>
          <c:idx val="2"/>
          <c:order val="2"/>
          <c:tx>
            <c:strRef>
              <c:f>【保健所タブ】エピカーブ!$E$221</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【保健所タブ】エピカーブ!$E$222:$E$254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9E89-4E1D-94B4-07BF193521DF}"/>
            </c:ext>
          </c:extLst>
        </c:ser>
        <c:ser>
          <c:idx val="3"/>
          <c:order val="3"/>
          <c:tx>
            <c:strRef>
              <c:f>【保健所タブ】エピカーブ!$F$221</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【保健所タブ】エピカーブ!$F$222:$F$254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9E89-4E1D-94B4-07BF193521DF}"/>
            </c:ext>
          </c:extLst>
        </c:ser>
        <c:ser>
          <c:idx val="4"/>
          <c:order val="4"/>
          <c:tx>
            <c:strRef>
              <c:f>【保健所タブ】エピカーブ!$G$221</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【保健所タブ】エピカーブ!$G$222:$G$254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9E89-4E1D-94B4-07BF193521DF}"/>
            </c:ext>
          </c:extLst>
        </c:ser>
        <c:ser>
          <c:idx val="5"/>
          <c:order val="5"/>
          <c:tx>
            <c:strRef>
              <c:f>【保健所タブ】エピカーブ!$H$221</c:f>
              <c:strCache>
                <c:ptCount val="1"/>
                <c:pt idx="0">
                  <c:v>(n=0)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【保健所タブ】エピカーブ!$H$222:$H$254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9E89-4E1D-94B4-07BF193521DF}"/>
            </c:ext>
          </c:extLst>
        </c:ser>
        <c:ser>
          <c:idx val="6"/>
          <c:order val="6"/>
          <c:tx>
            <c:strRef>
              <c:f>【保健所タブ】エピカーブ!$I$221</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【保健所タブ】エピカーブ!$I$222:$I$254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9E89-4E1D-94B4-07BF193521DF}"/>
            </c:ext>
          </c:extLst>
        </c:ser>
        <c:ser>
          <c:idx val="7"/>
          <c:order val="7"/>
          <c:tx>
            <c:strRef>
              <c:f>【保健所タブ】エピカーブ!$J$221</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【保健所タブ】エピカーブ!$J$222:$J$254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9E89-4E1D-94B4-07BF193521DF}"/>
            </c:ext>
          </c:extLst>
        </c:ser>
        <c:ser>
          <c:idx val="8"/>
          <c:order val="8"/>
          <c:tx>
            <c:strRef>
              <c:f>【保健所タブ】エピカーブ!$K$221</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【保健所タブ】エピカーブ!$B$222:$B$254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【保健所タブ】エピカーブ!$K$222:$K$254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9E89-4E1D-94B4-07BF193521DF}"/>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【保健所タブ】エピカーブ!$B$258</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【保健所タブ】エピカーブ!$C$263</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【保健所タブ】エピカーブ!$C$264:$C$296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2554-4447-BCF9-158E2F01EE2E}"/>
            </c:ext>
          </c:extLst>
        </c:ser>
        <c:ser>
          <c:idx val="1"/>
          <c:order val="1"/>
          <c:tx>
            <c:strRef>
              <c:f>【保健所タブ】エピカーブ!$D$263</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【保健所タブ】エピカーブ!$D$264:$D$296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2554-4447-BCF9-158E2F01EE2E}"/>
            </c:ext>
          </c:extLst>
        </c:ser>
        <c:ser>
          <c:idx val="2"/>
          <c:order val="2"/>
          <c:tx>
            <c:strRef>
              <c:f>【保健所タブ】エピカーブ!$E$263</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【保健所タブ】エピカーブ!$E$264:$E$296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2554-4447-BCF9-158E2F01EE2E}"/>
            </c:ext>
          </c:extLst>
        </c:ser>
        <c:ser>
          <c:idx val="3"/>
          <c:order val="3"/>
          <c:tx>
            <c:strRef>
              <c:f>【保健所タブ】エピカーブ!$F$263</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【保健所タブ】エピカーブ!$F$264:$F$296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2554-4447-BCF9-158E2F01EE2E}"/>
            </c:ext>
          </c:extLst>
        </c:ser>
        <c:ser>
          <c:idx val="4"/>
          <c:order val="4"/>
          <c:tx>
            <c:strRef>
              <c:f>【保健所タブ】エピカーブ!$G$263</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【保健所タブ】エピカーブ!$G$264:$G$296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2554-4447-BCF9-158E2F01EE2E}"/>
            </c:ext>
          </c:extLst>
        </c:ser>
        <c:ser>
          <c:idx val="5"/>
          <c:order val="5"/>
          <c:tx>
            <c:strRef>
              <c:f>【保健所タブ】エピカーブ!$H$263</c:f>
              <c:strCache>
                <c:ptCount val="1"/>
                <c:pt idx="0">
                  <c:v>(n=0)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【保健所タブ】エピカーブ!$H$264:$H$296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2554-4447-BCF9-158E2F01EE2E}"/>
            </c:ext>
          </c:extLst>
        </c:ser>
        <c:ser>
          <c:idx val="6"/>
          <c:order val="6"/>
          <c:tx>
            <c:strRef>
              <c:f>【保健所タブ】エピカーブ!$I$263</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【保健所タブ】エピカーブ!$I$264:$I$296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2554-4447-BCF9-158E2F01EE2E}"/>
            </c:ext>
          </c:extLst>
        </c:ser>
        <c:ser>
          <c:idx val="7"/>
          <c:order val="7"/>
          <c:tx>
            <c:strRef>
              <c:f>【保健所タブ】エピカーブ!$J$263</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【保健所タブ】エピカーブ!$J$264:$J$296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2554-4447-BCF9-158E2F01EE2E}"/>
            </c:ext>
          </c:extLst>
        </c:ser>
        <c:ser>
          <c:idx val="8"/>
          <c:order val="8"/>
          <c:tx>
            <c:strRef>
              <c:f>【保健所タブ】エピカーブ!$K$263</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【保健所タブ】エピカーブ!$B$264:$B$296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【保健所タブ】エピカーブ!$K$264:$K$296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2554-4447-BCF9-158E2F01EE2E}"/>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【保健所タブ】エピカーブ!$B$48</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【保健所タブ】エピカーブ!$C$53</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【保健所タブ】エピカーブ!$C$54:$C$86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C961-4B06-B83B-F731A812BA50}"/>
            </c:ext>
          </c:extLst>
        </c:ser>
        <c:ser>
          <c:idx val="1"/>
          <c:order val="1"/>
          <c:tx>
            <c:strRef>
              <c:f>【保健所タブ】エピカーブ!$D$53</c:f>
              <c:strCache>
                <c:ptCount val="1"/>
                <c:pt idx="0">
                  <c:v>職員(n=0)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【保健所タブ】エピカーブ!$D$54:$D$86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C961-4B06-B83B-F731A812BA50}"/>
            </c:ext>
          </c:extLst>
        </c:ser>
        <c:ser>
          <c:idx val="2"/>
          <c:order val="2"/>
          <c:tx>
            <c:strRef>
              <c:f>【保健所タブ】エピカーブ!$E$53</c:f>
              <c:strCache>
                <c:ptCount val="1"/>
                <c:pt idx="0">
                  <c:v>利用者(n=0)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【保健所タブ】エピカーブ!$E$54:$E$86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C961-4B06-B83B-F731A812BA50}"/>
            </c:ext>
          </c:extLst>
        </c:ser>
        <c:ser>
          <c:idx val="3"/>
          <c:order val="3"/>
          <c:tx>
            <c:strRef>
              <c:f>【保健所タブ】エピカーブ!$F$53</c:f>
              <c:strCache>
                <c:ptCount val="1"/>
                <c:pt idx="0">
                  <c:v>職員(n=0)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【保健所タブ】エピカーブ!$F$54:$F$86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C961-4B06-B83B-F731A812BA50}"/>
            </c:ext>
          </c:extLst>
        </c:ser>
        <c:ser>
          <c:idx val="4"/>
          <c:order val="4"/>
          <c:tx>
            <c:strRef>
              <c:f>【保健所タブ】エピカーブ!$G$53</c:f>
              <c:strCache>
                <c:ptCount val="1"/>
                <c:pt idx="0">
                  <c:v>利用者(n=0)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【保健所タブ】エピカーブ!$G$54:$G$86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C961-4B06-B83B-F731A812BA50}"/>
            </c:ext>
          </c:extLst>
        </c:ser>
        <c:ser>
          <c:idx val="5"/>
          <c:order val="5"/>
          <c:tx>
            <c:strRef>
              <c:f>【保健所タブ】エピカーブ!$H$53</c:f>
              <c:strCache>
                <c:ptCount val="1"/>
                <c:pt idx="0">
                  <c:v>職員(n=0)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【保健所タブ】エピカーブ!$H$54:$H$86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C961-4B06-B83B-F731A812BA50}"/>
            </c:ext>
          </c:extLst>
        </c:ser>
        <c:ser>
          <c:idx val="6"/>
          <c:order val="6"/>
          <c:tx>
            <c:strRef>
              <c:f>【保健所タブ】エピカーブ!$I$53</c:f>
              <c:strCache>
                <c:ptCount val="1"/>
                <c:pt idx="0">
                  <c:v>利用者(n=0)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【保健所タブ】エピカーブ!$I$54:$I$86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C961-4B06-B83B-F731A812BA50}"/>
            </c:ext>
          </c:extLst>
        </c:ser>
        <c:ser>
          <c:idx val="7"/>
          <c:order val="7"/>
          <c:tx>
            <c:strRef>
              <c:f>【保健所タブ】エピカーブ!$J$53</c:f>
              <c:strCache>
                <c:ptCount val="1"/>
                <c:pt idx="0">
                  <c:v>職員(n=0)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【保健所タブ】エピカーブ!$J$54:$J$86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C961-4B06-B83B-F731A812BA50}"/>
            </c:ext>
          </c:extLst>
        </c:ser>
        <c:ser>
          <c:idx val="8"/>
          <c:order val="8"/>
          <c:tx>
            <c:strRef>
              <c:f>【保健所タブ】エピカーブ!$K$53</c:f>
              <c:strCache>
                <c:ptCount val="1"/>
                <c:pt idx="0">
                  <c:v>利用者(n=0)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【保健所タブ】エピカーブ!$K$54:$K$86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C961-4B06-B83B-F731A812BA50}"/>
            </c:ext>
          </c:extLst>
        </c:ser>
        <c:ser>
          <c:idx val="9"/>
          <c:order val="9"/>
          <c:tx>
            <c:strRef>
              <c:f>【保健所タブ】エピカーブ!$L$53</c:f>
              <c:strCache>
                <c:ptCount val="1"/>
                <c:pt idx="0">
                  <c:v>職員(n=0)</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【保健所タブ】エピカーブ!$B$54:$B$86</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【保健所タブ】エピカーブ!$L$54:$L$86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C961-4B06-B83B-F731A812BA50}"/>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 (記載例)'!$B$6</c:f>
          <c:strCache>
            <c:ptCount val="1"/>
            <c:pt idx="0">
              <c:v>渋谷区保健所における属性名別インフルエンザA型の発生状況　
　（4月1日～4月10日の発生状況、4月10日時点、n=8）</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 (記載例)'!$C$11</c:f>
              <c:strCache>
                <c:ptCount val="1"/>
                <c:pt idx="0">
                  <c:v>利用者(n=5)</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(記載例)'!$C$12:$C$44</c:f>
              <c:numCache>
                <c:formatCode>General</c:formatCode>
                <c:ptCount val="33"/>
                <c:pt idx="0">
                  <c:v>0</c:v>
                </c:pt>
                <c:pt idx="1">
                  <c:v>0</c:v>
                </c:pt>
                <c:pt idx="2">
                  <c:v>0</c:v>
                </c:pt>
                <c:pt idx="3">
                  <c:v>1</c:v>
                </c:pt>
                <c:pt idx="4">
                  <c:v>0</c:v>
                </c:pt>
                <c:pt idx="5">
                  <c:v>0</c:v>
                </c:pt>
                <c:pt idx="6">
                  <c:v>1</c:v>
                </c:pt>
                <c:pt idx="7">
                  <c:v>2</c:v>
                </c:pt>
                <c:pt idx="8">
                  <c:v>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B968-49B0-A78F-0391899276E9}"/>
            </c:ext>
          </c:extLst>
        </c:ser>
        <c:ser>
          <c:idx val="1"/>
          <c:order val="1"/>
          <c:tx>
            <c:strRef>
              <c:f>'【保健所タブ】エピカーブ (記載例)'!$D$11</c:f>
              <c:strCache>
                <c:ptCount val="1"/>
                <c:pt idx="0">
                  <c:v>介護職(n=3)</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(記載例)'!$D$12:$D$44</c:f>
              <c:numCache>
                <c:formatCode>General</c:formatCode>
                <c:ptCount val="33"/>
                <c:pt idx="0">
                  <c:v>0</c:v>
                </c:pt>
                <c:pt idx="1">
                  <c:v>0</c:v>
                </c:pt>
                <c:pt idx="2">
                  <c:v>0</c:v>
                </c:pt>
                <c:pt idx="3">
                  <c:v>0</c:v>
                </c:pt>
                <c:pt idx="4">
                  <c:v>0</c:v>
                </c:pt>
                <c:pt idx="5">
                  <c:v>1</c:v>
                </c:pt>
                <c:pt idx="6">
                  <c:v>0</c:v>
                </c:pt>
                <c:pt idx="7">
                  <c:v>1</c:v>
                </c:pt>
                <c:pt idx="8">
                  <c:v>1</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B968-49B0-A78F-0391899276E9}"/>
            </c:ext>
          </c:extLst>
        </c:ser>
        <c:ser>
          <c:idx val="2"/>
          <c:order val="2"/>
          <c:tx>
            <c:strRef>
              <c:f>'【保健所タブ】エピカーブ (記載例)'!$E$11</c:f>
              <c:strCache>
                <c:ptCount val="1"/>
                <c:pt idx="0">
                  <c:v>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(記載例)'!$E$12:$E$44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B968-49B0-A78F-0391899276E9}"/>
            </c:ext>
          </c:extLst>
        </c:ser>
        <c:ser>
          <c:idx val="3"/>
          <c:order val="3"/>
          <c:tx>
            <c:strRef>
              <c:f>'【保健所タブ】エピカーブ (記載例)'!$F$11</c:f>
              <c:strCache>
                <c:ptCount val="1"/>
                <c:pt idx="0">
                  <c:v>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(記載例)'!$F$12:$F$44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B968-49B0-A78F-0391899276E9}"/>
            </c:ext>
          </c:extLst>
        </c:ser>
        <c:ser>
          <c:idx val="4"/>
          <c:order val="4"/>
          <c:tx>
            <c:strRef>
              <c:f>'【保健所タブ】エピカーブ (記載例)'!$G$11</c:f>
              <c:strCache>
                <c:ptCount val="1"/>
                <c:pt idx="0">
                  <c:v>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(記載例)'!$G$12:$G$44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B968-49B0-A78F-0391899276E9}"/>
            </c:ext>
          </c:extLst>
        </c:ser>
        <c:ser>
          <c:idx val="5"/>
          <c:order val="5"/>
          <c:tx>
            <c:strRef>
              <c:f>'【保健所タブ】エピカーブ (記載例)'!$H$11</c:f>
              <c:strCache>
                <c:ptCount val="1"/>
                <c:pt idx="0">
                  <c:v>その他(医師)(n=0)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(記載例)'!$H$12:$H$44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B968-49B0-A78F-0391899276E9}"/>
            </c:ext>
          </c:extLst>
        </c:ser>
        <c:ser>
          <c:idx val="6"/>
          <c:order val="6"/>
          <c:tx>
            <c:strRef>
              <c:f>'【保健所タブ】エピカーブ (記載例)'!$I$11</c:f>
              <c:strCache>
                <c:ptCount val="1"/>
                <c:pt idx="0">
                  <c:v>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(記載例)'!$I$12:$I$44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B968-49B0-A78F-0391899276E9}"/>
            </c:ext>
          </c:extLst>
        </c:ser>
        <c:ser>
          <c:idx val="7"/>
          <c:order val="7"/>
          <c:tx>
            <c:strRef>
              <c:f>'【保健所タブ】エピカーブ (記載例)'!$J$11</c:f>
              <c:strCache>
                <c:ptCount val="1"/>
                <c:pt idx="0">
                  <c:v>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(記載例)'!$J$12:$J$44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B968-49B0-A78F-0391899276E9}"/>
            </c:ext>
          </c:extLst>
        </c:ser>
        <c:ser>
          <c:idx val="8"/>
          <c:order val="8"/>
          <c:tx>
            <c:strRef>
              <c:f>'【保健所タブ】エピカーブ (記載例)'!$K$11</c:f>
              <c:strCache>
                <c:ptCount val="1"/>
                <c:pt idx="0">
                  <c:v>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 (記載例)'!$B$12:$B$44</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(記載例)'!$K$12:$K$44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B968-49B0-A78F-0391899276E9}"/>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 (記載例)'!$B$90</c:f>
          <c:strCache>
            <c:ptCount val="1"/>
            <c:pt idx="0">
              <c:v>渋谷区保健所1階における属性別インフルエンザA型の発生状況　
　（4月1日～4月10日の発生状況、4月10日時点、n=2）</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 (記載例)'!$C$95</c:f>
              <c:strCache>
                <c:ptCount val="1"/>
                <c:pt idx="0">
                  <c:v>1階利用者(n=1)</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(記載例)'!$C$96:$C$128</c:f>
              <c:numCache>
                <c:formatCode>General</c:formatCode>
                <c:ptCount val="33"/>
                <c:pt idx="0">
                  <c:v>0</c:v>
                </c:pt>
                <c:pt idx="1">
                  <c:v>0</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A2D8-4065-9E9F-82EBA25C47BD}"/>
            </c:ext>
          </c:extLst>
        </c:ser>
        <c:ser>
          <c:idx val="1"/>
          <c:order val="1"/>
          <c:tx>
            <c:strRef>
              <c:f>'【保健所タブ】エピカーブ (記載例)'!$D$95</c:f>
              <c:strCache>
                <c:ptCount val="1"/>
                <c:pt idx="0">
                  <c:v>1階介護職(n=1)</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(記載例)'!$D$96:$D$128</c:f>
              <c:numCache>
                <c:formatCode>General</c:formatCode>
                <c:ptCount val="33"/>
                <c:pt idx="0">
                  <c:v>0</c:v>
                </c:pt>
                <c:pt idx="1">
                  <c:v>0</c:v>
                </c:pt>
                <c:pt idx="2">
                  <c:v>0</c:v>
                </c:pt>
                <c:pt idx="3">
                  <c:v>0</c:v>
                </c:pt>
                <c:pt idx="4">
                  <c:v>0</c:v>
                </c:pt>
                <c:pt idx="5">
                  <c:v>1</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A2D8-4065-9E9F-82EBA25C47BD}"/>
            </c:ext>
          </c:extLst>
        </c:ser>
        <c:ser>
          <c:idx val="2"/>
          <c:order val="2"/>
          <c:tx>
            <c:strRef>
              <c:f>'【保健所タブ】エピカーブ (記載例)'!$E$95</c:f>
              <c:strCache>
                <c:ptCount val="1"/>
                <c:pt idx="0">
                  <c:v>1階看護師(n=0)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(記載例)'!$E$96:$E$128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A2D8-4065-9E9F-82EBA25C47BD}"/>
            </c:ext>
          </c:extLst>
        </c:ser>
        <c:ser>
          <c:idx val="3"/>
          <c:order val="3"/>
          <c:tx>
            <c:strRef>
              <c:f>'【保健所タブ】エピカーブ (記載例)'!$F$95</c:f>
              <c:strCache>
                <c:ptCount val="1"/>
                <c:pt idx="0">
                  <c:v>1階リハビリスタッフ(n=0)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(記載例)'!$F$96:$F$128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A2D8-4065-9E9F-82EBA25C47BD}"/>
            </c:ext>
          </c:extLst>
        </c:ser>
        <c:ser>
          <c:idx val="4"/>
          <c:order val="4"/>
          <c:tx>
            <c:strRef>
              <c:f>'【保健所タブ】エピカーブ (記載例)'!$G$95</c:f>
              <c:strCache>
                <c:ptCount val="1"/>
                <c:pt idx="0">
                  <c:v>1階調理師(n=0)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(記載例)'!$G$96:$G$128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A2D8-4065-9E9F-82EBA25C47BD}"/>
            </c:ext>
          </c:extLst>
        </c:ser>
        <c:ser>
          <c:idx val="5"/>
          <c:order val="5"/>
          <c:tx>
            <c:strRef>
              <c:f>'【保健所タブ】エピカーブ (記載例)'!$H$95</c:f>
              <c:strCache>
                <c:ptCount val="1"/>
                <c:pt idx="0">
                  <c:v>1階その他(医師)(n=0)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(記載例)'!$H$96:$H$128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A2D8-4065-9E9F-82EBA25C47BD}"/>
            </c:ext>
          </c:extLst>
        </c:ser>
        <c:ser>
          <c:idx val="6"/>
          <c:order val="6"/>
          <c:tx>
            <c:strRef>
              <c:f>'【保健所タブ】エピカーブ (記載例)'!$I$95</c:f>
              <c:strCache>
                <c:ptCount val="1"/>
                <c:pt idx="0">
                  <c:v>1階0(n=0)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(記載例)'!$I$96:$I$128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A2D8-4065-9E9F-82EBA25C47BD}"/>
            </c:ext>
          </c:extLst>
        </c:ser>
        <c:ser>
          <c:idx val="7"/>
          <c:order val="7"/>
          <c:tx>
            <c:strRef>
              <c:f>'【保健所タブ】エピカーブ (記載例)'!$J$95</c:f>
              <c:strCache>
                <c:ptCount val="1"/>
                <c:pt idx="0">
                  <c:v>1階0(n=0)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(記載例)'!$J$96:$J$128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A2D8-4065-9E9F-82EBA25C47BD}"/>
            </c:ext>
          </c:extLst>
        </c:ser>
        <c:ser>
          <c:idx val="8"/>
          <c:order val="8"/>
          <c:tx>
            <c:strRef>
              <c:f>'【保健所タブ】エピカーブ (記載例)'!$K$95</c:f>
              <c:strCache>
                <c:ptCount val="1"/>
                <c:pt idx="0">
                  <c:v>1階0(n=0)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 (記載例)'!$B$96:$B$128</c:f>
              <c:numCache>
                <c:formatCode>m/d;@</c:formatCode>
                <c:ptCount val="33"/>
                <c:pt idx="0">
                  <c:v>45748</c:v>
                </c:pt>
                <c:pt idx="1">
                  <c:v>45749</c:v>
                </c:pt>
                <c:pt idx="2">
                  <c:v>45750</c:v>
                </c:pt>
                <c:pt idx="3">
                  <c:v>45751</c:v>
                </c:pt>
                <c:pt idx="4">
                  <c:v>45752</c:v>
                </c:pt>
                <c:pt idx="5">
                  <c:v>45753</c:v>
                </c:pt>
                <c:pt idx="6">
                  <c:v>45754</c:v>
                </c:pt>
                <c:pt idx="7">
                  <c:v>45755</c:v>
                </c:pt>
                <c:pt idx="8">
                  <c:v>45756</c:v>
                </c:pt>
                <c:pt idx="9">
                  <c:v>45757</c:v>
                </c:pt>
                <c:pt idx="10">
                  <c:v>45758</c:v>
                </c:pt>
                <c:pt idx="11">
                  <c:v>45759</c:v>
                </c:pt>
                <c:pt idx="12">
                  <c:v>45760</c:v>
                </c:pt>
                <c:pt idx="13">
                  <c:v>45761</c:v>
                </c:pt>
                <c:pt idx="14">
                  <c:v>45762</c:v>
                </c:pt>
                <c:pt idx="15">
                  <c:v>45763</c:v>
                </c:pt>
                <c:pt idx="16">
                  <c:v>45764</c:v>
                </c:pt>
                <c:pt idx="17">
                  <c:v>45765</c:v>
                </c:pt>
                <c:pt idx="18">
                  <c:v>45766</c:v>
                </c:pt>
                <c:pt idx="19">
                  <c:v>45767</c:v>
                </c:pt>
                <c:pt idx="20">
                  <c:v>45768</c:v>
                </c:pt>
                <c:pt idx="21">
                  <c:v>45769</c:v>
                </c:pt>
                <c:pt idx="22">
                  <c:v>45770</c:v>
                </c:pt>
                <c:pt idx="23">
                  <c:v>45771</c:v>
                </c:pt>
                <c:pt idx="24">
                  <c:v>45772</c:v>
                </c:pt>
                <c:pt idx="25">
                  <c:v>45773</c:v>
                </c:pt>
                <c:pt idx="26">
                  <c:v>45774</c:v>
                </c:pt>
                <c:pt idx="27">
                  <c:v>45775</c:v>
                </c:pt>
                <c:pt idx="28">
                  <c:v>45776</c:v>
                </c:pt>
                <c:pt idx="29">
                  <c:v>45777</c:v>
                </c:pt>
                <c:pt idx="30">
                  <c:v>45778</c:v>
                </c:pt>
                <c:pt idx="31">
                  <c:v>45779</c:v>
                </c:pt>
                <c:pt idx="32">
                  <c:v>45780</c:v>
                </c:pt>
              </c:numCache>
            </c:numRef>
          </c:cat>
          <c:val>
            <c:numRef>
              <c:f>'【保健所タブ】エピカーブ (記載例)'!$K$96:$K$128</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A2D8-4065-9E9F-82EBA25C47BD}"/>
            </c:ext>
          </c:extLst>
        </c:ser>
        <c:dLbls>
          <c:showLegendKey val="0"/>
          <c:showVal val="0"/>
          <c:showCatName val="0"/>
          <c:showSerName val="0"/>
          <c:showPercent val="0"/>
          <c:showBubbleSize val="0"/>
        </c:dLbls>
        <c:gapWidth val="0"/>
        <c:overlap val="100"/>
        <c:axId val="937933055"/>
        <c:axId val="937931135"/>
      </c:barChart>
      <c:dateAx>
        <c:axId val="937933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1135"/>
        <c:crosses val="autoZero"/>
        <c:auto val="1"/>
        <c:lblOffset val="100"/>
        <c:baseTimeUnit val="days"/>
      </c:dateAx>
      <c:valAx>
        <c:axId val="937931135"/>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93793305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22</xdr:col>
      <xdr:colOff>705485</xdr:colOff>
      <xdr:row>0</xdr:row>
      <xdr:rowOff>96520</xdr:rowOff>
    </xdr:from>
    <xdr:to>
      <xdr:col>31</xdr:col>
      <xdr:colOff>177165</xdr:colOff>
      <xdr:row>45</xdr:row>
      <xdr:rowOff>38100</xdr:rowOff>
    </xdr:to>
    <xdr:sp macro="" textlink="">
      <xdr:nvSpPr>
        <xdr:cNvPr id="2" name="テキスト ボックス 1">
          <a:extLst>
            <a:ext uri="{FF2B5EF4-FFF2-40B4-BE49-F238E27FC236}">
              <a16:creationId xmlns:a16="http://schemas.microsoft.com/office/drawing/2014/main" id="{C3A2AF92-7A94-43C9-BB84-6C3DFCAC81EF}"/>
            </a:ext>
          </a:extLst>
        </xdr:cNvPr>
        <xdr:cNvSpPr txBox="1"/>
      </xdr:nvSpPr>
      <xdr:spPr>
        <a:xfrm>
          <a:off x="18739485" y="96520"/>
          <a:ext cx="6786880" cy="212598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00B0F0"/>
              </a:solidFill>
            </a:rPr>
            <a:t>【</a:t>
          </a:r>
          <a:r>
            <a:rPr kumimoji="1" lang="ja-JP" altLang="en-US" sz="1050" b="1">
              <a:solidFill>
                <a:srgbClr val="00B0F0"/>
              </a:solidFill>
            </a:rPr>
            <a:t>入力基準、注意事項</a:t>
          </a:r>
          <a:r>
            <a:rPr kumimoji="1" lang="en-US" altLang="ja-JP" sz="1050" b="1">
              <a:solidFill>
                <a:srgbClr val="00B0F0"/>
              </a:solidFill>
            </a:rPr>
            <a:t>】</a:t>
          </a:r>
        </a:p>
        <a:p>
          <a:r>
            <a:rPr kumimoji="1" lang="ja-JP" altLang="en-US" sz="1050"/>
            <a:t>・</a:t>
          </a:r>
          <a:r>
            <a:rPr kumimoji="1" lang="ja-JP" altLang="en-US" sz="1050" b="1" u="sng"/>
            <a:t>青色セルは必ず入力する。</a:t>
          </a:r>
          <a:endParaRPr kumimoji="1" lang="en-US" altLang="ja-JP" sz="1050" b="1" u="sng"/>
        </a:p>
        <a:p>
          <a:r>
            <a:rPr kumimoji="1" lang="ja-JP" altLang="en-US" sz="1050"/>
            <a:t>・</a:t>
          </a:r>
          <a:r>
            <a:rPr kumimoji="1" lang="ja-JP" altLang="en-US" sz="1050" b="1" u="sng"/>
            <a:t>赤色セルは関数入力されているため、原則入力などはしない。</a:t>
          </a:r>
          <a:endParaRPr kumimoji="1" lang="en-US" altLang="ja-JP" sz="1050" b="1" u="sng"/>
        </a:p>
        <a:p>
          <a:r>
            <a:rPr kumimoji="1" lang="ja-JP" altLang="en-US" sz="1050"/>
            <a:t>・タブ「ラインリスト」の発症日、属性に入力されていないと計上されない。</a:t>
          </a:r>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・保健所探知日に矢印をつける。そのほかイベントがあれば図で挿入</a:t>
          </a:r>
          <a:r>
            <a:rPr kumimoji="1" lang="ja-JP" altLang="en-US" sz="1050">
              <a:solidFill>
                <a:schemeClr val="dk1"/>
              </a:solidFill>
              <a:effectLst/>
              <a:latin typeface="+mn-lt"/>
              <a:ea typeface="+mn-ea"/>
              <a:cs typeface="+mn-cs"/>
            </a:rPr>
            <a:t>する。</a:t>
          </a:r>
          <a:endParaRPr kumimoji="1" lang="en-US" altLang="ja-JP" sz="1050"/>
        </a:p>
        <a:p>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00B0F0"/>
              </a:solidFill>
              <a:effectLst/>
              <a:latin typeface="+mn-lt"/>
              <a:ea typeface="+mn-ea"/>
              <a:cs typeface="+mn-cs"/>
            </a:rPr>
            <a:t>【</a:t>
          </a:r>
          <a:r>
            <a:rPr kumimoji="1" lang="ja-JP" altLang="en-US" sz="1050" b="1">
              <a:solidFill>
                <a:srgbClr val="00B0F0"/>
              </a:solidFill>
              <a:effectLst/>
              <a:latin typeface="+mn-lt"/>
              <a:ea typeface="+mn-ea"/>
              <a:cs typeface="+mn-cs"/>
            </a:rPr>
            <a:t>補足</a:t>
          </a:r>
          <a:r>
            <a:rPr kumimoji="1" lang="en-US" altLang="ja-JP" sz="1050" b="1">
              <a:solidFill>
                <a:srgbClr val="00B0F0"/>
              </a:solidFill>
              <a:effectLst/>
              <a:latin typeface="+mn-lt"/>
              <a:ea typeface="+mn-ea"/>
              <a:cs typeface="+mn-cs"/>
            </a:rPr>
            <a:t>】</a:t>
          </a:r>
          <a:endParaRPr kumimoji="1" lang="en-US" altLang="ja-JP" sz="1050">
            <a:solidFill>
              <a:srgbClr val="00B0F0"/>
            </a:solidFill>
          </a:endParaRPr>
        </a:p>
        <a:p>
          <a:r>
            <a:rPr kumimoji="1" lang="ja-JP" altLang="en-US" sz="1050"/>
            <a:t>・エピカーブの最初</a:t>
          </a:r>
          <a:r>
            <a:rPr kumimoji="1" lang="en-US" altLang="ja-JP" sz="1050"/>
            <a:t>3</a:t>
          </a:r>
          <a:r>
            <a:rPr kumimoji="1" lang="ja-JP" altLang="en-US" sz="1050"/>
            <a:t>日間は潜伏期間に症例がいないことを示す。</a:t>
          </a:r>
          <a:endParaRPr kumimoji="1" lang="en-US" altLang="ja-JP" sz="1050"/>
        </a:p>
      </xdr:txBody>
    </xdr:sp>
    <xdr:clientData/>
  </xdr:twoCellAnchor>
  <xdr:twoCellAnchor>
    <xdr:from>
      <xdr:col>13</xdr:col>
      <xdr:colOff>516890</xdr:colOff>
      <xdr:row>46</xdr:row>
      <xdr:rowOff>634</xdr:rowOff>
    </xdr:from>
    <xdr:to>
      <xdr:col>25</xdr:col>
      <xdr:colOff>544340</xdr:colOff>
      <xdr:row>135</xdr:row>
      <xdr:rowOff>12249</xdr:rowOff>
    </xdr:to>
    <xdr:graphicFrame macro="">
      <xdr:nvGraphicFramePr>
        <xdr:cNvPr id="3" name="グラフ 2">
          <a:extLst>
            <a:ext uri="{FF2B5EF4-FFF2-40B4-BE49-F238E27FC236}">
              <a16:creationId xmlns:a16="http://schemas.microsoft.com/office/drawing/2014/main" id="{742B678B-533F-4CC0-8851-B4D4C50E16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520700</xdr:colOff>
      <xdr:row>260</xdr:row>
      <xdr:rowOff>219074</xdr:rowOff>
    </xdr:from>
    <xdr:to>
      <xdr:col>25</xdr:col>
      <xdr:colOff>548150</xdr:colOff>
      <xdr:row>312</xdr:row>
      <xdr:rowOff>61779</xdr:rowOff>
    </xdr:to>
    <xdr:graphicFrame macro="">
      <xdr:nvGraphicFramePr>
        <xdr:cNvPr id="4" name="グラフ 3">
          <a:extLst>
            <a:ext uri="{FF2B5EF4-FFF2-40B4-BE49-F238E27FC236}">
              <a16:creationId xmlns:a16="http://schemas.microsoft.com/office/drawing/2014/main" id="{6CAB0A58-3F15-4483-B26B-3E7A1D30F0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635000</xdr:colOff>
      <xdr:row>23</xdr:row>
      <xdr:rowOff>101600</xdr:rowOff>
    </xdr:from>
    <xdr:to>
      <xdr:col>22</xdr:col>
      <xdr:colOff>673100</xdr:colOff>
      <xdr:row>26</xdr:row>
      <xdr:rowOff>135890</xdr:rowOff>
    </xdr:to>
    <xdr:grpSp>
      <xdr:nvGrpSpPr>
        <xdr:cNvPr id="5" name="グループ化 4">
          <a:extLst>
            <a:ext uri="{FF2B5EF4-FFF2-40B4-BE49-F238E27FC236}">
              <a16:creationId xmlns:a16="http://schemas.microsoft.com/office/drawing/2014/main" id="{7929275B-FE9B-4F13-899C-AEB8C35043F4}"/>
            </a:ext>
          </a:extLst>
        </xdr:cNvPr>
        <xdr:cNvGrpSpPr/>
      </xdr:nvGrpSpPr>
      <xdr:grpSpPr>
        <a:xfrm>
          <a:off x="17853660" y="2184400"/>
          <a:ext cx="850900" cy="0"/>
          <a:chOff x="9646920" y="5836920"/>
          <a:chExt cx="792480" cy="655320"/>
        </a:xfrm>
      </xdr:grpSpPr>
      <xdr:sp macro="" textlink="">
        <xdr:nvSpPr>
          <xdr:cNvPr id="6" name="テキスト ボックス 5">
            <a:extLst>
              <a:ext uri="{FF2B5EF4-FFF2-40B4-BE49-F238E27FC236}">
                <a16:creationId xmlns:a16="http://schemas.microsoft.com/office/drawing/2014/main" id="{54A98392-999C-E26B-B560-B940A3BCDD08}"/>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7" name="直線矢印コネクタ 6">
            <a:extLst>
              <a:ext uri="{FF2B5EF4-FFF2-40B4-BE49-F238E27FC236}">
                <a16:creationId xmlns:a16="http://schemas.microsoft.com/office/drawing/2014/main" id="{4EA12D46-6229-399E-399B-148D401EC2E1}"/>
              </a:ext>
            </a:extLst>
          </xdr:cNvPr>
          <xdr:cNvCxnSpPr>
            <a:stCxn id="6"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533400</xdr:colOff>
      <xdr:row>101</xdr:row>
      <xdr:rowOff>62230</xdr:rowOff>
    </xdr:from>
    <xdr:to>
      <xdr:col>21</xdr:col>
      <xdr:colOff>571500</xdr:colOff>
      <xdr:row>104</xdr:row>
      <xdr:rowOff>101600</xdr:rowOff>
    </xdr:to>
    <xdr:grpSp>
      <xdr:nvGrpSpPr>
        <xdr:cNvPr id="8" name="グループ化 7">
          <a:extLst>
            <a:ext uri="{FF2B5EF4-FFF2-40B4-BE49-F238E27FC236}">
              <a16:creationId xmlns:a16="http://schemas.microsoft.com/office/drawing/2014/main" id="{A22D2E50-4436-4DF4-BD06-9FB60EEB3CA3}"/>
            </a:ext>
          </a:extLst>
        </xdr:cNvPr>
        <xdr:cNvGrpSpPr/>
      </xdr:nvGrpSpPr>
      <xdr:grpSpPr>
        <a:xfrm>
          <a:off x="16941800" y="4838700"/>
          <a:ext cx="850900" cy="0"/>
          <a:chOff x="9646920" y="5836920"/>
          <a:chExt cx="792480" cy="655320"/>
        </a:xfrm>
      </xdr:grpSpPr>
      <xdr:sp macro="" textlink="">
        <xdr:nvSpPr>
          <xdr:cNvPr id="9" name="テキスト ボックス 8">
            <a:extLst>
              <a:ext uri="{FF2B5EF4-FFF2-40B4-BE49-F238E27FC236}">
                <a16:creationId xmlns:a16="http://schemas.microsoft.com/office/drawing/2014/main" id="{BBE9EFF8-E205-CEF6-6555-06649B506208}"/>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0" name="直線矢印コネクタ 9">
            <a:extLst>
              <a:ext uri="{FF2B5EF4-FFF2-40B4-BE49-F238E27FC236}">
                <a16:creationId xmlns:a16="http://schemas.microsoft.com/office/drawing/2014/main" id="{A53B16E1-EFBD-5FF0-4366-C299F78117E6}"/>
              </a:ext>
            </a:extLst>
          </xdr:cNvPr>
          <xdr:cNvCxnSpPr>
            <a:stCxn id="9"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25400</xdr:colOff>
      <xdr:row>312</xdr:row>
      <xdr:rowOff>183514</xdr:rowOff>
    </xdr:from>
    <xdr:to>
      <xdr:col>25</xdr:col>
      <xdr:colOff>586250</xdr:colOff>
      <xdr:row>329</xdr:row>
      <xdr:rowOff>57969</xdr:rowOff>
    </xdr:to>
    <xdr:graphicFrame macro="">
      <xdr:nvGraphicFramePr>
        <xdr:cNvPr id="11" name="グラフ 10">
          <a:extLst>
            <a:ext uri="{FF2B5EF4-FFF2-40B4-BE49-F238E27FC236}">
              <a16:creationId xmlns:a16="http://schemas.microsoft.com/office/drawing/2014/main" id="{F224A9ED-354B-46F4-A393-2A36102CB9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533400</xdr:colOff>
      <xdr:row>143</xdr:row>
      <xdr:rowOff>59690</xdr:rowOff>
    </xdr:from>
    <xdr:to>
      <xdr:col>21</xdr:col>
      <xdr:colOff>571500</xdr:colOff>
      <xdr:row>146</xdr:row>
      <xdr:rowOff>99060</xdr:rowOff>
    </xdr:to>
    <xdr:grpSp>
      <xdr:nvGrpSpPr>
        <xdr:cNvPr id="12" name="グループ化 11">
          <a:extLst>
            <a:ext uri="{FF2B5EF4-FFF2-40B4-BE49-F238E27FC236}">
              <a16:creationId xmlns:a16="http://schemas.microsoft.com/office/drawing/2014/main" id="{F6300899-415E-4798-80BD-F14F422269B2}"/>
            </a:ext>
          </a:extLst>
        </xdr:cNvPr>
        <xdr:cNvGrpSpPr/>
      </xdr:nvGrpSpPr>
      <xdr:grpSpPr>
        <a:xfrm>
          <a:off x="16941800" y="6184900"/>
          <a:ext cx="850900" cy="0"/>
          <a:chOff x="9646920" y="5836920"/>
          <a:chExt cx="792480" cy="655320"/>
        </a:xfrm>
      </xdr:grpSpPr>
      <xdr:sp macro="" textlink="">
        <xdr:nvSpPr>
          <xdr:cNvPr id="13" name="テキスト ボックス 12">
            <a:extLst>
              <a:ext uri="{FF2B5EF4-FFF2-40B4-BE49-F238E27FC236}">
                <a16:creationId xmlns:a16="http://schemas.microsoft.com/office/drawing/2014/main" id="{36ED643A-62BA-BBFB-E00F-94FFE7406BA2}"/>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4" name="直線矢印コネクタ 13">
            <a:extLst>
              <a:ext uri="{FF2B5EF4-FFF2-40B4-BE49-F238E27FC236}">
                <a16:creationId xmlns:a16="http://schemas.microsoft.com/office/drawing/2014/main" id="{6BA105E4-991C-05F2-9F89-F91854E4DEA7}"/>
              </a:ext>
            </a:extLst>
          </xdr:cNvPr>
          <xdr:cNvCxnSpPr>
            <a:stCxn id="13"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516890</xdr:colOff>
      <xdr:row>330</xdr:row>
      <xdr:rowOff>24764</xdr:rowOff>
    </xdr:from>
    <xdr:to>
      <xdr:col>25</xdr:col>
      <xdr:colOff>544340</xdr:colOff>
      <xdr:row>346</xdr:row>
      <xdr:rowOff>123374</xdr:rowOff>
    </xdr:to>
    <xdr:graphicFrame macro="">
      <xdr:nvGraphicFramePr>
        <xdr:cNvPr id="15" name="グラフ 14">
          <a:extLst>
            <a:ext uri="{FF2B5EF4-FFF2-40B4-BE49-F238E27FC236}">
              <a16:creationId xmlns:a16="http://schemas.microsoft.com/office/drawing/2014/main" id="{7C6DD4B4-C464-4A7C-9170-F5727F4DE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533400</xdr:colOff>
      <xdr:row>185</xdr:row>
      <xdr:rowOff>63500</xdr:rowOff>
    </xdr:from>
    <xdr:to>
      <xdr:col>21</xdr:col>
      <xdr:colOff>571500</xdr:colOff>
      <xdr:row>188</xdr:row>
      <xdr:rowOff>96520</xdr:rowOff>
    </xdr:to>
    <xdr:grpSp>
      <xdr:nvGrpSpPr>
        <xdr:cNvPr id="16" name="グループ化 15">
          <a:extLst>
            <a:ext uri="{FF2B5EF4-FFF2-40B4-BE49-F238E27FC236}">
              <a16:creationId xmlns:a16="http://schemas.microsoft.com/office/drawing/2014/main" id="{46963132-5106-4F9A-9026-0F1C9F1456E5}"/>
            </a:ext>
          </a:extLst>
        </xdr:cNvPr>
        <xdr:cNvGrpSpPr/>
      </xdr:nvGrpSpPr>
      <xdr:grpSpPr>
        <a:xfrm>
          <a:off x="16941800" y="7531100"/>
          <a:ext cx="850900" cy="0"/>
          <a:chOff x="9646920" y="5836920"/>
          <a:chExt cx="792480" cy="655320"/>
        </a:xfrm>
      </xdr:grpSpPr>
      <xdr:sp macro="" textlink="">
        <xdr:nvSpPr>
          <xdr:cNvPr id="17" name="テキスト ボックス 16">
            <a:extLst>
              <a:ext uri="{FF2B5EF4-FFF2-40B4-BE49-F238E27FC236}">
                <a16:creationId xmlns:a16="http://schemas.microsoft.com/office/drawing/2014/main" id="{A10C352E-16E7-F94E-911A-2A4951410526}"/>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8" name="直線矢印コネクタ 17">
            <a:extLst>
              <a:ext uri="{FF2B5EF4-FFF2-40B4-BE49-F238E27FC236}">
                <a16:creationId xmlns:a16="http://schemas.microsoft.com/office/drawing/2014/main" id="{7520BBEA-AFEE-F8A9-7AA7-4CEF774570CC}"/>
              </a:ext>
            </a:extLst>
          </xdr:cNvPr>
          <xdr:cNvCxnSpPr>
            <a:stCxn id="17"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25400</xdr:colOff>
      <xdr:row>346</xdr:row>
      <xdr:rowOff>215900</xdr:rowOff>
    </xdr:from>
    <xdr:to>
      <xdr:col>25</xdr:col>
      <xdr:colOff>583710</xdr:colOff>
      <xdr:row>363</xdr:row>
      <xdr:rowOff>97975</xdr:rowOff>
    </xdr:to>
    <xdr:graphicFrame macro="">
      <xdr:nvGraphicFramePr>
        <xdr:cNvPr id="19" name="グラフ 18">
          <a:extLst>
            <a:ext uri="{FF2B5EF4-FFF2-40B4-BE49-F238E27FC236}">
              <a16:creationId xmlns:a16="http://schemas.microsoft.com/office/drawing/2014/main" id="{4A5F2C54-825A-4E08-BFB6-6F9C37E0BE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533400</xdr:colOff>
      <xdr:row>227</xdr:row>
      <xdr:rowOff>60960</xdr:rowOff>
    </xdr:from>
    <xdr:to>
      <xdr:col>21</xdr:col>
      <xdr:colOff>571500</xdr:colOff>
      <xdr:row>230</xdr:row>
      <xdr:rowOff>100330</xdr:rowOff>
    </xdr:to>
    <xdr:grpSp>
      <xdr:nvGrpSpPr>
        <xdr:cNvPr id="20" name="グループ化 19">
          <a:extLst>
            <a:ext uri="{FF2B5EF4-FFF2-40B4-BE49-F238E27FC236}">
              <a16:creationId xmlns:a16="http://schemas.microsoft.com/office/drawing/2014/main" id="{5800C94A-8C08-42C0-9F97-54A8E9C0A3DF}"/>
            </a:ext>
          </a:extLst>
        </xdr:cNvPr>
        <xdr:cNvGrpSpPr/>
      </xdr:nvGrpSpPr>
      <xdr:grpSpPr>
        <a:xfrm>
          <a:off x="16941800" y="8877300"/>
          <a:ext cx="850900" cy="0"/>
          <a:chOff x="9646920" y="5836920"/>
          <a:chExt cx="792480" cy="655320"/>
        </a:xfrm>
      </xdr:grpSpPr>
      <xdr:sp macro="" textlink="">
        <xdr:nvSpPr>
          <xdr:cNvPr id="21" name="テキスト ボックス 20">
            <a:extLst>
              <a:ext uri="{FF2B5EF4-FFF2-40B4-BE49-F238E27FC236}">
                <a16:creationId xmlns:a16="http://schemas.microsoft.com/office/drawing/2014/main" id="{1C8CB5DC-E619-4630-A49D-F197B8FCB258}"/>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22" name="直線矢印コネクタ 21">
            <a:extLst>
              <a:ext uri="{FF2B5EF4-FFF2-40B4-BE49-F238E27FC236}">
                <a16:creationId xmlns:a16="http://schemas.microsoft.com/office/drawing/2014/main" id="{1C0DE7C7-44D6-F4B9-E211-74862447F684}"/>
              </a:ext>
            </a:extLst>
          </xdr:cNvPr>
          <xdr:cNvCxnSpPr>
            <a:stCxn id="21"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8890</xdr:colOff>
      <xdr:row>364</xdr:row>
      <xdr:rowOff>15875</xdr:rowOff>
    </xdr:from>
    <xdr:to>
      <xdr:col>25</xdr:col>
      <xdr:colOff>571010</xdr:colOff>
      <xdr:row>380</xdr:row>
      <xdr:rowOff>99880</xdr:rowOff>
    </xdr:to>
    <xdr:graphicFrame macro="">
      <xdr:nvGraphicFramePr>
        <xdr:cNvPr id="23" name="グラフ 22">
          <a:extLst>
            <a:ext uri="{FF2B5EF4-FFF2-40B4-BE49-F238E27FC236}">
              <a16:creationId xmlns:a16="http://schemas.microsoft.com/office/drawing/2014/main" id="{59767534-BB0B-42D0-B628-ADADD3B9C3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533400</xdr:colOff>
      <xdr:row>269</xdr:row>
      <xdr:rowOff>58420</xdr:rowOff>
    </xdr:from>
    <xdr:to>
      <xdr:col>21</xdr:col>
      <xdr:colOff>571500</xdr:colOff>
      <xdr:row>272</xdr:row>
      <xdr:rowOff>97790</xdr:rowOff>
    </xdr:to>
    <xdr:grpSp>
      <xdr:nvGrpSpPr>
        <xdr:cNvPr id="24" name="グループ化 23">
          <a:extLst>
            <a:ext uri="{FF2B5EF4-FFF2-40B4-BE49-F238E27FC236}">
              <a16:creationId xmlns:a16="http://schemas.microsoft.com/office/drawing/2014/main" id="{2D614F00-E630-4BC7-B88A-E56BCFC82977}"/>
            </a:ext>
          </a:extLst>
        </xdr:cNvPr>
        <xdr:cNvGrpSpPr/>
      </xdr:nvGrpSpPr>
      <xdr:grpSpPr>
        <a:xfrm>
          <a:off x="16941800" y="10210800"/>
          <a:ext cx="850900" cy="0"/>
          <a:chOff x="9646920" y="5836920"/>
          <a:chExt cx="792480" cy="655320"/>
        </a:xfrm>
      </xdr:grpSpPr>
      <xdr:sp macro="" textlink="">
        <xdr:nvSpPr>
          <xdr:cNvPr id="25" name="テキスト ボックス 24">
            <a:extLst>
              <a:ext uri="{FF2B5EF4-FFF2-40B4-BE49-F238E27FC236}">
                <a16:creationId xmlns:a16="http://schemas.microsoft.com/office/drawing/2014/main" id="{9B8C2824-520C-F136-3CB0-26D742344A7D}"/>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26" name="直線矢印コネクタ 25">
            <a:extLst>
              <a:ext uri="{FF2B5EF4-FFF2-40B4-BE49-F238E27FC236}">
                <a16:creationId xmlns:a16="http://schemas.microsoft.com/office/drawing/2014/main" id="{D1DB9637-4D86-C5D0-57C1-0113183329FE}"/>
              </a:ext>
            </a:extLst>
          </xdr:cNvPr>
          <xdr:cNvCxnSpPr>
            <a:stCxn id="25"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8890</xdr:colOff>
      <xdr:row>135</xdr:row>
      <xdr:rowOff>193040</xdr:rowOff>
    </xdr:from>
    <xdr:to>
      <xdr:col>25</xdr:col>
      <xdr:colOff>569740</xdr:colOff>
      <xdr:row>259</xdr:row>
      <xdr:rowOff>181795</xdr:rowOff>
    </xdr:to>
    <xdr:graphicFrame macro="">
      <xdr:nvGraphicFramePr>
        <xdr:cNvPr id="27" name="グラフ 26">
          <a:extLst>
            <a:ext uri="{FF2B5EF4-FFF2-40B4-BE49-F238E27FC236}">
              <a16:creationId xmlns:a16="http://schemas.microsoft.com/office/drawing/2014/main" id="{BE10B938-7F49-4B3F-8DFA-A0F9997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533400</xdr:colOff>
      <xdr:row>59</xdr:row>
      <xdr:rowOff>59690</xdr:rowOff>
    </xdr:from>
    <xdr:to>
      <xdr:col>21</xdr:col>
      <xdr:colOff>571500</xdr:colOff>
      <xdr:row>62</xdr:row>
      <xdr:rowOff>99060</xdr:rowOff>
    </xdr:to>
    <xdr:grpSp>
      <xdr:nvGrpSpPr>
        <xdr:cNvPr id="28" name="グループ化 27">
          <a:extLst>
            <a:ext uri="{FF2B5EF4-FFF2-40B4-BE49-F238E27FC236}">
              <a16:creationId xmlns:a16="http://schemas.microsoft.com/office/drawing/2014/main" id="{09240A88-EE0C-40A8-8959-166220259C16}"/>
            </a:ext>
          </a:extLst>
        </xdr:cNvPr>
        <xdr:cNvGrpSpPr/>
      </xdr:nvGrpSpPr>
      <xdr:grpSpPr>
        <a:xfrm>
          <a:off x="16941800" y="3505200"/>
          <a:ext cx="850900" cy="0"/>
          <a:chOff x="9646920" y="5836920"/>
          <a:chExt cx="792480" cy="655320"/>
        </a:xfrm>
      </xdr:grpSpPr>
      <xdr:sp macro="" textlink="">
        <xdr:nvSpPr>
          <xdr:cNvPr id="29" name="テキスト ボックス 28">
            <a:extLst>
              <a:ext uri="{FF2B5EF4-FFF2-40B4-BE49-F238E27FC236}">
                <a16:creationId xmlns:a16="http://schemas.microsoft.com/office/drawing/2014/main" id="{0A4AE186-4966-B4E9-F222-0CA32FF88010}"/>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30" name="直線矢印コネクタ 29">
            <a:extLst>
              <a:ext uri="{FF2B5EF4-FFF2-40B4-BE49-F238E27FC236}">
                <a16:creationId xmlns:a16="http://schemas.microsoft.com/office/drawing/2014/main" id="{009E2609-DEBB-2521-455B-F6F40725E361}"/>
              </a:ext>
            </a:extLst>
          </xdr:cNvPr>
          <xdr:cNvCxnSpPr>
            <a:stCxn id="29"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482600</xdr:colOff>
      <xdr:row>46</xdr:row>
      <xdr:rowOff>165100</xdr:rowOff>
    </xdr:from>
    <xdr:to>
      <xdr:col>22</xdr:col>
      <xdr:colOff>523240</xdr:colOff>
      <xdr:row>50</xdr:row>
      <xdr:rowOff>203200</xdr:rowOff>
    </xdr:to>
    <xdr:grpSp>
      <xdr:nvGrpSpPr>
        <xdr:cNvPr id="32" name="グループ化 31">
          <a:extLst>
            <a:ext uri="{FF2B5EF4-FFF2-40B4-BE49-F238E27FC236}">
              <a16:creationId xmlns:a16="http://schemas.microsoft.com/office/drawing/2014/main" id="{B0B31084-488E-4F98-89D9-C5FC60EA1932}"/>
            </a:ext>
          </a:extLst>
        </xdr:cNvPr>
        <xdr:cNvGrpSpPr/>
      </xdr:nvGrpSpPr>
      <xdr:grpSpPr>
        <a:xfrm>
          <a:off x="17701260" y="2580640"/>
          <a:ext cx="853440" cy="685800"/>
          <a:chOff x="9646920" y="5836920"/>
          <a:chExt cx="792480" cy="655320"/>
        </a:xfrm>
      </xdr:grpSpPr>
      <xdr:sp macro="" textlink="">
        <xdr:nvSpPr>
          <xdr:cNvPr id="33" name="テキスト ボックス 32">
            <a:extLst>
              <a:ext uri="{FF2B5EF4-FFF2-40B4-BE49-F238E27FC236}">
                <a16:creationId xmlns:a16="http://schemas.microsoft.com/office/drawing/2014/main" id="{A622E4D2-B919-4F8E-D6B3-61F42B359930}"/>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34" name="直線矢印コネクタ 33">
            <a:extLst>
              <a:ext uri="{FF2B5EF4-FFF2-40B4-BE49-F238E27FC236}">
                <a16:creationId xmlns:a16="http://schemas.microsoft.com/office/drawing/2014/main" id="{AF77872F-2D2A-5771-3C39-ED0D42E343DB}"/>
              </a:ext>
            </a:extLst>
          </xdr:cNvPr>
          <xdr:cNvCxnSpPr>
            <a:stCxn id="33"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705485</xdr:colOff>
      <xdr:row>0</xdr:row>
      <xdr:rowOff>96520</xdr:rowOff>
    </xdr:from>
    <xdr:to>
      <xdr:col>31</xdr:col>
      <xdr:colOff>177165</xdr:colOff>
      <xdr:row>45</xdr:row>
      <xdr:rowOff>38100</xdr:rowOff>
    </xdr:to>
    <xdr:sp macro="" textlink="">
      <xdr:nvSpPr>
        <xdr:cNvPr id="2" name="テキスト ボックス 1">
          <a:extLst>
            <a:ext uri="{FF2B5EF4-FFF2-40B4-BE49-F238E27FC236}">
              <a16:creationId xmlns:a16="http://schemas.microsoft.com/office/drawing/2014/main" id="{34049B8D-4B40-41E7-8B8E-194D4707E56A}"/>
            </a:ext>
          </a:extLst>
        </xdr:cNvPr>
        <xdr:cNvSpPr txBox="1"/>
      </xdr:nvSpPr>
      <xdr:spPr>
        <a:xfrm>
          <a:off x="18814415" y="100330"/>
          <a:ext cx="6803390" cy="212471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00B0F0"/>
              </a:solidFill>
            </a:rPr>
            <a:t>【</a:t>
          </a:r>
          <a:r>
            <a:rPr kumimoji="1" lang="ja-JP" altLang="en-US" sz="1050" b="1">
              <a:solidFill>
                <a:srgbClr val="00B0F0"/>
              </a:solidFill>
            </a:rPr>
            <a:t>入力基準、注意事項</a:t>
          </a:r>
          <a:r>
            <a:rPr kumimoji="1" lang="en-US" altLang="ja-JP" sz="1050" b="1">
              <a:solidFill>
                <a:srgbClr val="00B0F0"/>
              </a:solidFill>
            </a:rPr>
            <a:t>】</a:t>
          </a:r>
        </a:p>
        <a:p>
          <a:r>
            <a:rPr kumimoji="1" lang="ja-JP" altLang="en-US" sz="1050"/>
            <a:t>・</a:t>
          </a:r>
          <a:r>
            <a:rPr kumimoji="1" lang="ja-JP" altLang="en-US" sz="1050" b="1" u="sng"/>
            <a:t>青色セルは必ず入力する。</a:t>
          </a:r>
          <a:endParaRPr kumimoji="1" lang="en-US" altLang="ja-JP" sz="1050" b="1" u="sng"/>
        </a:p>
        <a:p>
          <a:r>
            <a:rPr kumimoji="1" lang="ja-JP" altLang="en-US" sz="1050"/>
            <a:t>・</a:t>
          </a:r>
          <a:r>
            <a:rPr kumimoji="1" lang="ja-JP" altLang="en-US" sz="1050" b="1" u="sng"/>
            <a:t>赤色セルは関数入力されているため、原則入力などはしない。</a:t>
          </a:r>
          <a:endParaRPr kumimoji="1" lang="en-US" altLang="ja-JP" sz="1050" b="1" u="sng"/>
        </a:p>
        <a:p>
          <a:r>
            <a:rPr kumimoji="1" lang="ja-JP" altLang="en-US" sz="1050"/>
            <a:t>・タブ「ラインリスト」の発症日、属性に入力されていないと計上されない。</a:t>
          </a:r>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・保健所探知日に矢印をつける。そのほかイベントがあれば図で挿入</a:t>
          </a:r>
          <a:r>
            <a:rPr kumimoji="1" lang="ja-JP" altLang="en-US" sz="1050">
              <a:solidFill>
                <a:schemeClr val="dk1"/>
              </a:solidFill>
              <a:effectLst/>
              <a:latin typeface="+mn-lt"/>
              <a:ea typeface="+mn-ea"/>
              <a:cs typeface="+mn-cs"/>
            </a:rPr>
            <a:t>する。</a:t>
          </a:r>
          <a:endParaRPr kumimoji="1" lang="en-US" altLang="ja-JP" sz="1050"/>
        </a:p>
        <a:p>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00B0F0"/>
              </a:solidFill>
              <a:effectLst/>
              <a:latin typeface="+mn-lt"/>
              <a:ea typeface="+mn-ea"/>
              <a:cs typeface="+mn-cs"/>
            </a:rPr>
            <a:t>【</a:t>
          </a:r>
          <a:r>
            <a:rPr kumimoji="1" lang="ja-JP" altLang="en-US" sz="1050" b="1">
              <a:solidFill>
                <a:srgbClr val="00B0F0"/>
              </a:solidFill>
              <a:effectLst/>
              <a:latin typeface="+mn-lt"/>
              <a:ea typeface="+mn-ea"/>
              <a:cs typeface="+mn-cs"/>
            </a:rPr>
            <a:t>補足</a:t>
          </a:r>
          <a:r>
            <a:rPr kumimoji="1" lang="en-US" altLang="ja-JP" sz="1050" b="1">
              <a:solidFill>
                <a:srgbClr val="00B0F0"/>
              </a:solidFill>
              <a:effectLst/>
              <a:latin typeface="+mn-lt"/>
              <a:ea typeface="+mn-ea"/>
              <a:cs typeface="+mn-cs"/>
            </a:rPr>
            <a:t>】</a:t>
          </a:r>
          <a:endParaRPr kumimoji="1" lang="en-US" altLang="ja-JP" sz="1050">
            <a:solidFill>
              <a:srgbClr val="00B0F0"/>
            </a:solidFill>
          </a:endParaRPr>
        </a:p>
        <a:p>
          <a:r>
            <a:rPr kumimoji="1" lang="ja-JP" altLang="en-US" sz="1050"/>
            <a:t>・エピカーブの最初</a:t>
          </a:r>
          <a:r>
            <a:rPr kumimoji="1" lang="en-US" altLang="ja-JP" sz="1050"/>
            <a:t>3</a:t>
          </a:r>
          <a:r>
            <a:rPr kumimoji="1" lang="ja-JP" altLang="en-US" sz="1050"/>
            <a:t>日間は潜伏期間に症例がいないことを示す。</a:t>
          </a:r>
          <a:endParaRPr kumimoji="1" lang="en-US" altLang="ja-JP" sz="1050"/>
        </a:p>
      </xdr:txBody>
    </xdr:sp>
    <xdr:clientData/>
  </xdr:twoCellAnchor>
  <xdr:twoCellAnchor>
    <xdr:from>
      <xdr:col>13</xdr:col>
      <xdr:colOff>516890</xdr:colOff>
      <xdr:row>46</xdr:row>
      <xdr:rowOff>634</xdr:rowOff>
    </xdr:from>
    <xdr:to>
      <xdr:col>25</xdr:col>
      <xdr:colOff>544340</xdr:colOff>
      <xdr:row>135</xdr:row>
      <xdr:rowOff>12249</xdr:rowOff>
    </xdr:to>
    <xdr:graphicFrame macro="">
      <xdr:nvGraphicFramePr>
        <xdr:cNvPr id="3" name="グラフ 2">
          <a:extLst>
            <a:ext uri="{FF2B5EF4-FFF2-40B4-BE49-F238E27FC236}">
              <a16:creationId xmlns:a16="http://schemas.microsoft.com/office/drawing/2014/main" id="{AE069B49-F1AD-4268-B995-97BD43BEC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520700</xdr:colOff>
      <xdr:row>260</xdr:row>
      <xdr:rowOff>219074</xdr:rowOff>
    </xdr:from>
    <xdr:to>
      <xdr:col>25</xdr:col>
      <xdr:colOff>548150</xdr:colOff>
      <xdr:row>312</xdr:row>
      <xdr:rowOff>61779</xdr:rowOff>
    </xdr:to>
    <xdr:graphicFrame macro="">
      <xdr:nvGraphicFramePr>
        <xdr:cNvPr id="4" name="グラフ 3">
          <a:extLst>
            <a:ext uri="{FF2B5EF4-FFF2-40B4-BE49-F238E27FC236}">
              <a16:creationId xmlns:a16="http://schemas.microsoft.com/office/drawing/2014/main" id="{8069FA0C-0209-450B-BC60-2B3D12F929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632460</xdr:colOff>
      <xdr:row>10</xdr:row>
      <xdr:rowOff>0</xdr:rowOff>
    </xdr:from>
    <xdr:to>
      <xdr:col>22</xdr:col>
      <xdr:colOff>670560</xdr:colOff>
      <xdr:row>10</xdr:row>
      <xdr:rowOff>0</xdr:rowOff>
    </xdr:to>
    <xdr:grpSp>
      <xdr:nvGrpSpPr>
        <xdr:cNvPr id="5" name="グループ化 4">
          <a:extLst>
            <a:ext uri="{FF2B5EF4-FFF2-40B4-BE49-F238E27FC236}">
              <a16:creationId xmlns:a16="http://schemas.microsoft.com/office/drawing/2014/main" id="{1C56656E-0EE1-4ADC-84EF-18D532900F4F}"/>
            </a:ext>
          </a:extLst>
        </xdr:cNvPr>
        <xdr:cNvGrpSpPr/>
      </xdr:nvGrpSpPr>
      <xdr:grpSpPr>
        <a:xfrm>
          <a:off x="17922240" y="2186940"/>
          <a:ext cx="853440" cy="0"/>
          <a:chOff x="9646920" y="5836920"/>
          <a:chExt cx="792480" cy="655320"/>
        </a:xfrm>
      </xdr:grpSpPr>
      <xdr:sp macro="" textlink="">
        <xdr:nvSpPr>
          <xdr:cNvPr id="6" name="テキスト ボックス 5">
            <a:extLst>
              <a:ext uri="{FF2B5EF4-FFF2-40B4-BE49-F238E27FC236}">
                <a16:creationId xmlns:a16="http://schemas.microsoft.com/office/drawing/2014/main" id="{CF9F5E05-9791-D435-E6FF-275B97A3C2EF}"/>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7" name="直線矢印コネクタ 6">
            <a:extLst>
              <a:ext uri="{FF2B5EF4-FFF2-40B4-BE49-F238E27FC236}">
                <a16:creationId xmlns:a16="http://schemas.microsoft.com/office/drawing/2014/main" id="{0217583E-2FE1-09F7-4D69-75FDAB9DDE11}"/>
              </a:ext>
            </a:extLst>
          </xdr:cNvPr>
          <xdr:cNvCxnSpPr>
            <a:stCxn id="6"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533400</xdr:colOff>
      <xdr:row>94</xdr:row>
      <xdr:rowOff>0</xdr:rowOff>
    </xdr:from>
    <xdr:to>
      <xdr:col>21</xdr:col>
      <xdr:colOff>571500</xdr:colOff>
      <xdr:row>94</xdr:row>
      <xdr:rowOff>0</xdr:rowOff>
    </xdr:to>
    <xdr:grpSp>
      <xdr:nvGrpSpPr>
        <xdr:cNvPr id="8" name="グループ化 7">
          <a:extLst>
            <a:ext uri="{FF2B5EF4-FFF2-40B4-BE49-F238E27FC236}">
              <a16:creationId xmlns:a16="http://schemas.microsoft.com/office/drawing/2014/main" id="{6597376B-CC6D-477C-ABE8-489D444E22D4}"/>
            </a:ext>
          </a:extLst>
        </xdr:cNvPr>
        <xdr:cNvGrpSpPr/>
      </xdr:nvGrpSpPr>
      <xdr:grpSpPr>
        <a:xfrm>
          <a:off x="17007840" y="4861560"/>
          <a:ext cx="853440" cy="0"/>
          <a:chOff x="9646920" y="5836920"/>
          <a:chExt cx="792480" cy="655320"/>
        </a:xfrm>
      </xdr:grpSpPr>
      <xdr:sp macro="" textlink="">
        <xdr:nvSpPr>
          <xdr:cNvPr id="9" name="テキスト ボックス 8">
            <a:extLst>
              <a:ext uri="{FF2B5EF4-FFF2-40B4-BE49-F238E27FC236}">
                <a16:creationId xmlns:a16="http://schemas.microsoft.com/office/drawing/2014/main" id="{94D10923-45E0-43B8-9442-4238BB280144}"/>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0" name="直線矢印コネクタ 9">
            <a:extLst>
              <a:ext uri="{FF2B5EF4-FFF2-40B4-BE49-F238E27FC236}">
                <a16:creationId xmlns:a16="http://schemas.microsoft.com/office/drawing/2014/main" id="{578ADA1E-7FF6-07F9-3F90-091035888052}"/>
              </a:ext>
            </a:extLst>
          </xdr:cNvPr>
          <xdr:cNvCxnSpPr>
            <a:stCxn id="9"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25400</xdr:colOff>
      <xdr:row>312</xdr:row>
      <xdr:rowOff>183514</xdr:rowOff>
    </xdr:from>
    <xdr:to>
      <xdr:col>25</xdr:col>
      <xdr:colOff>586250</xdr:colOff>
      <xdr:row>329</xdr:row>
      <xdr:rowOff>57969</xdr:rowOff>
    </xdr:to>
    <xdr:graphicFrame macro="">
      <xdr:nvGraphicFramePr>
        <xdr:cNvPr id="11" name="グラフ 10">
          <a:extLst>
            <a:ext uri="{FF2B5EF4-FFF2-40B4-BE49-F238E27FC236}">
              <a16:creationId xmlns:a16="http://schemas.microsoft.com/office/drawing/2014/main" id="{069BBD67-2B2C-4D5C-93A0-6D1D186AD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533400</xdr:colOff>
      <xdr:row>136</xdr:row>
      <xdr:rowOff>0</xdr:rowOff>
    </xdr:from>
    <xdr:to>
      <xdr:col>21</xdr:col>
      <xdr:colOff>571500</xdr:colOff>
      <xdr:row>136</xdr:row>
      <xdr:rowOff>0</xdr:rowOff>
    </xdr:to>
    <xdr:grpSp>
      <xdr:nvGrpSpPr>
        <xdr:cNvPr id="12" name="グループ化 11">
          <a:extLst>
            <a:ext uri="{FF2B5EF4-FFF2-40B4-BE49-F238E27FC236}">
              <a16:creationId xmlns:a16="http://schemas.microsoft.com/office/drawing/2014/main" id="{10DA3041-3DA2-4811-AB7F-3A1C9B5EC84E}"/>
            </a:ext>
          </a:extLst>
        </xdr:cNvPr>
        <xdr:cNvGrpSpPr/>
      </xdr:nvGrpSpPr>
      <xdr:grpSpPr>
        <a:xfrm>
          <a:off x="17007840" y="6217920"/>
          <a:ext cx="853440" cy="0"/>
          <a:chOff x="9646920" y="5836920"/>
          <a:chExt cx="792480" cy="655320"/>
        </a:xfrm>
      </xdr:grpSpPr>
      <xdr:sp macro="" textlink="">
        <xdr:nvSpPr>
          <xdr:cNvPr id="13" name="テキスト ボックス 12">
            <a:extLst>
              <a:ext uri="{FF2B5EF4-FFF2-40B4-BE49-F238E27FC236}">
                <a16:creationId xmlns:a16="http://schemas.microsoft.com/office/drawing/2014/main" id="{DA9C3921-8638-BBE5-25B8-B8AE4A6FF0A8}"/>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4" name="直線矢印コネクタ 13">
            <a:extLst>
              <a:ext uri="{FF2B5EF4-FFF2-40B4-BE49-F238E27FC236}">
                <a16:creationId xmlns:a16="http://schemas.microsoft.com/office/drawing/2014/main" id="{050AA542-140B-FE02-72E5-0288703DA1B1}"/>
              </a:ext>
            </a:extLst>
          </xdr:cNvPr>
          <xdr:cNvCxnSpPr>
            <a:stCxn id="13"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516890</xdr:colOff>
      <xdr:row>330</xdr:row>
      <xdr:rowOff>24764</xdr:rowOff>
    </xdr:from>
    <xdr:to>
      <xdr:col>25</xdr:col>
      <xdr:colOff>544340</xdr:colOff>
      <xdr:row>346</xdr:row>
      <xdr:rowOff>123374</xdr:rowOff>
    </xdr:to>
    <xdr:graphicFrame macro="">
      <xdr:nvGraphicFramePr>
        <xdr:cNvPr id="15" name="グラフ 14">
          <a:extLst>
            <a:ext uri="{FF2B5EF4-FFF2-40B4-BE49-F238E27FC236}">
              <a16:creationId xmlns:a16="http://schemas.microsoft.com/office/drawing/2014/main" id="{7D4468BC-84A1-4E3E-BDE6-F82A09ED9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533400</xdr:colOff>
      <xdr:row>178</xdr:row>
      <xdr:rowOff>0</xdr:rowOff>
    </xdr:from>
    <xdr:to>
      <xdr:col>21</xdr:col>
      <xdr:colOff>571500</xdr:colOff>
      <xdr:row>178</xdr:row>
      <xdr:rowOff>0</xdr:rowOff>
    </xdr:to>
    <xdr:grpSp>
      <xdr:nvGrpSpPr>
        <xdr:cNvPr id="16" name="グループ化 15">
          <a:extLst>
            <a:ext uri="{FF2B5EF4-FFF2-40B4-BE49-F238E27FC236}">
              <a16:creationId xmlns:a16="http://schemas.microsoft.com/office/drawing/2014/main" id="{52EC7919-500A-48AB-AACD-835C5621B4A6}"/>
            </a:ext>
          </a:extLst>
        </xdr:cNvPr>
        <xdr:cNvGrpSpPr/>
      </xdr:nvGrpSpPr>
      <xdr:grpSpPr>
        <a:xfrm>
          <a:off x="17007840" y="7574280"/>
          <a:ext cx="853440" cy="0"/>
          <a:chOff x="9646920" y="5836920"/>
          <a:chExt cx="792480" cy="655320"/>
        </a:xfrm>
      </xdr:grpSpPr>
      <xdr:sp macro="" textlink="">
        <xdr:nvSpPr>
          <xdr:cNvPr id="17" name="テキスト ボックス 16">
            <a:extLst>
              <a:ext uri="{FF2B5EF4-FFF2-40B4-BE49-F238E27FC236}">
                <a16:creationId xmlns:a16="http://schemas.microsoft.com/office/drawing/2014/main" id="{45721C99-06C0-2273-8BDB-6767CB093B18}"/>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8" name="直線矢印コネクタ 17">
            <a:extLst>
              <a:ext uri="{FF2B5EF4-FFF2-40B4-BE49-F238E27FC236}">
                <a16:creationId xmlns:a16="http://schemas.microsoft.com/office/drawing/2014/main" id="{20BE23E6-70F7-2861-A4DB-51D9702B53F6}"/>
              </a:ext>
            </a:extLst>
          </xdr:cNvPr>
          <xdr:cNvCxnSpPr>
            <a:stCxn id="17"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25400</xdr:colOff>
      <xdr:row>346</xdr:row>
      <xdr:rowOff>215900</xdr:rowOff>
    </xdr:from>
    <xdr:to>
      <xdr:col>25</xdr:col>
      <xdr:colOff>583710</xdr:colOff>
      <xdr:row>363</xdr:row>
      <xdr:rowOff>97975</xdr:rowOff>
    </xdr:to>
    <xdr:graphicFrame macro="">
      <xdr:nvGraphicFramePr>
        <xdr:cNvPr id="19" name="グラフ 18">
          <a:extLst>
            <a:ext uri="{FF2B5EF4-FFF2-40B4-BE49-F238E27FC236}">
              <a16:creationId xmlns:a16="http://schemas.microsoft.com/office/drawing/2014/main" id="{7B590CAF-7A51-4B5B-A614-1258D0C231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533400</xdr:colOff>
      <xdr:row>220</xdr:row>
      <xdr:rowOff>0</xdr:rowOff>
    </xdr:from>
    <xdr:to>
      <xdr:col>21</xdr:col>
      <xdr:colOff>571500</xdr:colOff>
      <xdr:row>220</xdr:row>
      <xdr:rowOff>0</xdr:rowOff>
    </xdr:to>
    <xdr:grpSp>
      <xdr:nvGrpSpPr>
        <xdr:cNvPr id="20" name="グループ化 19">
          <a:extLst>
            <a:ext uri="{FF2B5EF4-FFF2-40B4-BE49-F238E27FC236}">
              <a16:creationId xmlns:a16="http://schemas.microsoft.com/office/drawing/2014/main" id="{E24C97C8-BDC6-49C6-8ED4-715045F7D7CE}"/>
            </a:ext>
          </a:extLst>
        </xdr:cNvPr>
        <xdr:cNvGrpSpPr/>
      </xdr:nvGrpSpPr>
      <xdr:grpSpPr>
        <a:xfrm>
          <a:off x="17007840" y="8930640"/>
          <a:ext cx="853440" cy="0"/>
          <a:chOff x="9646920" y="5836920"/>
          <a:chExt cx="792480" cy="655320"/>
        </a:xfrm>
      </xdr:grpSpPr>
      <xdr:sp macro="" textlink="">
        <xdr:nvSpPr>
          <xdr:cNvPr id="21" name="テキスト ボックス 20">
            <a:extLst>
              <a:ext uri="{FF2B5EF4-FFF2-40B4-BE49-F238E27FC236}">
                <a16:creationId xmlns:a16="http://schemas.microsoft.com/office/drawing/2014/main" id="{4244BD5F-8ACC-2421-E8D6-F316133111FC}"/>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22" name="直線矢印コネクタ 21">
            <a:extLst>
              <a:ext uri="{FF2B5EF4-FFF2-40B4-BE49-F238E27FC236}">
                <a16:creationId xmlns:a16="http://schemas.microsoft.com/office/drawing/2014/main" id="{AA481BB8-2565-841F-739B-8AFA718D9F06}"/>
              </a:ext>
            </a:extLst>
          </xdr:cNvPr>
          <xdr:cNvCxnSpPr>
            <a:stCxn id="21"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8890</xdr:colOff>
      <xdr:row>364</xdr:row>
      <xdr:rowOff>15875</xdr:rowOff>
    </xdr:from>
    <xdr:to>
      <xdr:col>25</xdr:col>
      <xdr:colOff>571010</xdr:colOff>
      <xdr:row>380</xdr:row>
      <xdr:rowOff>99880</xdr:rowOff>
    </xdr:to>
    <xdr:graphicFrame macro="">
      <xdr:nvGraphicFramePr>
        <xdr:cNvPr id="23" name="グラフ 22">
          <a:extLst>
            <a:ext uri="{FF2B5EF4-FFF2-40B4-BE49-F238E27FC236}">
              <a16:creationId xmlns:a16="http://schemas.microsoft.com/office/drawing/2014/main" id="{CFBCBBB3-3DC3-4731-B82C-02F7D18440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533400</xdr:colOff>
      <xdr:row>262</xdr:row>
      <xdr:rowOff>0</xdr:rowOff>
    </xdr:from>
    <xdr:to>
      <xdr:col>21</xdr:col>
      <xdr:colOff>571500</xdr:colOff>
      <xdr:row>262</xdr:row>
      <xdr:rowOff>0</xdr:rowOff>
    </xdr:to>
    <xdr:grpSp>
      <xdr:nvGrpSpPr>
        <xdr:cNvPr id="24" name="グループ化 23">
          <a:extLst>
            <a:ext uri="{FF2B5EF4-FFF2-40B4-BE49-F238E27FC236}">
              <a16:creationId xmlns:a16="http://schemas.microsoft.com/office/drawing/2014/main" id="{2AA7B41A-0ECC-4954-8E81-98E3C4517AA1}"/>
            </a:ext>
          </a:extLst>
        </xdr:cNvPr>
        <xdr:cNvGrpSpPr/>
      </xdr:nvGrpSpPr>
      <xdr:grpSpPr>
        <a:xfrm>
          <a:off x="17007840" y="10279380"/>
          <a:ext cx="853440" cy="0"/>
          <a:chOff x="9646920" y="5836920"/>
          <a:chExt cx="792480" cy="655320"/>
        </a:xfrm>
      </xdr:grpSpPr>
      <xdr:sp macro="" textlink="">
        <xdr:nvSpPr>
          <xdr:cNvPr id="25" name="テキスト ボックス 24">
            <a:extLst>
              <a:ext uri="{FF2B5EF4-FFF2-40B4-BE49-F238E27FC236}">
                <a16:creationId xmlns:a16="http://schemas.microsoft.com/office/drawing/2014/main" id="{489A364A-E83E-3D1F-3641-58550CAF0F79}"/>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26" name="直線矢印コネクタ 25">
            <a:extLst>
              <a:ext uri="{FF2B5EF4-FFF2-40B4-BE49-F238E27FC236}">
                <a16:creationId xmlns:a16="http://schemas.microsoft.com/office/drawing/2014/main" id="{C1B4B9DF-CADA-F60C-0B0F-28E20FA14B6E}"/>
              </a:ext>
            </a:extLst>
          </xdr:cNvPr>
          <xdr:cNvCxnSpPr>
            <a:stCxn id="25"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8890</xdr:colOff>
      <xdr:row>135</xdr:row>
      <xdr:rowOff>193040</xdr:rowOff>
    </xdr:from>
    <xdr:to>
      <xdr:col>25</xdr:col>
      <xdr:colOff>569740</xdr:colOff>
      <xdr:row>259</xdr:row>
      <xdr:rowOff>181795</xdr:rowOff>
    </xdr:to>
    <xdr:graphicFrame macro="">
      <xdr:nvGraphicFramePr>
        <xdr:cNvPr id="27" name="グラフ 26">
          <a:extLst>
            <a:ext uri="{FF2B5EF4-FFF2-40B4-BE49-F238E27FC236}">
              <a16:creationId xmlns:a16="http://schemas.microsoft.com/office/drawing/2014/main" id="{0B30E338-A309-4323-A325-7D24F421D7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533400</xdr:colOff>
      <xdr:row>52</xdr:row>
      <xdr:rowOff>0</xdr:rowOff>
    </xdr:from>
    <xdr:to>
      <xdr:col>21</xdr:col>
      <xdr:colOff>571500</xdr:colOff>
      <xdr:row>52</xdr:row>
      <xdr:rowOff>0</xdr:rowOff>
    </xdr:to>
    <xdr:grpSp>
      <xdr:nvGrpSpPr>
        <xdr:cNvPr id="28" name="グループ化 27">
          <a:extLst>
            <a:ext uri="{FF2B5EF4-FFF2-40B4-BE49-F238E27FC236}">
              <a16:creationId xmlns:a16="http://schemas.microsoft.com/office/drawing/2014/main" id="{A78AA9B9-7248-422F-AEAA-4A04CE3A0A0E}"/>
            </a:ext>
          </a:extLst>
        </xdr:cNvPr>
        <xdr:cNvGrpSpPr/>
      </xdr:nvGrpSpPr>
      <xdr:grpSpPr>
        <a:xfrm>
          <a:off x="17007840" y="3520440"/>
          <a:ext cx="853440" cy="0"/>
          <a:chOff x="9646920" y="5836920"/>
          <a:chExt cx="792480" cy="655320"/>
        </a:xfrm>
      </xdr:grpSpPr>
      <xdr:sp macro="" textlink="">
        <xdr:nvSpPr>
          <xdr:cNvPr id="29" name="テキスト ボックス 28">
            <a:extLst>
              <a:ext uri="{FF2B5EF4-FFF2-40B4-BE49-F238E27FC236}">
                <a16:creationId xmlns:a16="http://schemas.microsoft.com/office/drawing/2014/main" id="{CAB95063-4772-8AEA-373F-910426FDC496}"/>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30" name="直線矢印コネクタ 29">
            <a:extLst>
              <a:ext uri="{FF2B5EF4-FFF2-40B4-BE49-F238E27FC236}">
                <a16:creationId xmlns:a16="http://schemas.microsoft.com/office/drawing/2014/main" id="{5E179FF0-88DF-BEFD-7ABC-8EECB635E399}"/>
              </a:ext>
            </a:extLst>
          </xdr:cNvPr>
          <xdr:cNvCxnSpPr>
            <a:stCxn id="29"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480060</xdr:colOff>
      <xdr:row>46</xdr:row>
      <xdr:rowOff>167640</xdr:rowOff>
    </xdr:from>
    <xdr:to>
      <xdr:col>22</xdr:col>
      <xdr:colOff>520700</xdr:colOff>
      <xdr:row>50</xdr:row>
      <xdr:rowOff>205740</xdr:rowOff>
    </xdr:to>
    <xdr:grpSp>
      <xdr:nvGrpSpPr>
        <xdr:cNvPr id="31" name="グループ化 30">
          <a:extLst>
            <a:ext uri="{FF2B5EF4-FFF2-40B4-BE49-F238E27FC236}">
              <a16:creationId xmlns:a16="http://schemas.microsoft.com/office/drawing/2014/main" id="{4E99BF55-570A-4D07-B901-96A16CEEA2EE}"/>
            </a:ext>
          </a:extLst>
        </xdr:cNvPr>
        <xdr:cNvGrpSpPr/>
      </xdr:nvGrpSpPr>
      <xdr:grpSpPr>
        <a:xfrm>
          <a:off x="17783387" y="2583180"/>
          <a:ext cx="853440" cy="698500"/>
          <a:chOff x="9646920" y="5836920"/>
          <a:chExt cx="792480" cy="655320"/>
        </a:xfrm>
      </xdr:grpSpPr>
      <xdr:sp macro="" textlink="">
        <xdr:nvSpPr>
          <xdr:cNvPr id="32" name="テキスト ボックス 31">
            <a:extLst>
              <a:ext uri="{FF2B5EF4-FFF2-40B4-BE49-F238E27FC236}">
                <a16:creationId xmlns:a16="http://schemas.microsoft.com/office/drawing/2014/main" id="{B9A9A3B5-6517-1998-731F-2792CF2E2C4A}"/>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33" name="直線矢印コネクタ 32">
            <a:extLst>
              <a:ext uri="{FF2B5EF4-FFF2-40B4-BE49-F238E27FC236}">
                <a16:creationId xmlns:a16="http://schemas.microsoft.com/office/drawing/2014/main" id="{3BE504C8-AC9D-DB2B-1923-D94AF21B630C}"/>
              </a:ext>
            </a:extLst>
          </xdr:cNvPr>
          <xdr:cNvCxnSpPr>
            <a:stCxn id="32"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198120</xdr:colOff>
      <xdr:row>1</xdr:row>
      <xdr:rowOff>457200</xdr:rowOff>
    </xdr:from>
    <xdr:to>
      <xdr:col>12</xdr:col>
      <xdr:colOff>22860</xdr:colOff>
      <xdr:row>11</xdr:row>
      <xdr:rowOff>121920</xdr:rowOff>
    </xdr:to>
    <xdr:sp macro="" textlink="">
      <xdr:nvSpPr>
        <xdr:cNvPr id="2" name="テキスト ボックス 1">
          <a:extLst>
            <a:ext uri="{FF2B5EF4-FFF2-40B4-BE49-F238E27FC236}">
              <a16:creationId xmlns:a16="http://schemas.microsoft.com/office/drawing/2014/main" id="{6EFB2631-C9FE-4317-AFA5-B4CF1780288B}"/>
            </a:ext>
          </a:extLst>
        </xdr:cNvPr>
        <xdr:cNvSpPr txBox="1"/>
      </xdr:nvSpPr>
      <xdr:spPr>
        <a:xfrm>
          <a:off x="11606530" y="449580"/>
          <a:ext cx="7158990" cy="21120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記載ルール</a:t>
          </a:r>
          <a:r>
            <a:rPr kumimoji="1" lang="en-US" altLang="ja-JP" sz="1100"/>
            <a:t>】</a:t>
          </a:r>
        </a:p>
        <a:p>
          <a:r>
            <a:rPr kumimoji="1" lang="ja-JP" altLang="en-US" sz="1100"/>
            <a:t>・新規発生時</a:t>
          </a:r>
          <a:endParaRPr kumimoji="1" lang="en-US" altLang="ja-JP" sz="1100"/>
        </a:p>
        <a:p>
          <a:r>
            <a:rPr kumimoji="1" lang="ja-JP" altLang="en-US" sz="1100"/>
            <a:t>（例）⑪渋谷花子</a:t>
          </a:r>
          <a:r>
            <a:rPr kumimoji="1" lang="ja-JP" altLang="en-US" sz="1100" baseline="0"/>
            <a:t>　２階病棟看護師</a:t>
          </a:r>
          <a:r>
            <a:rPr kumimoji="1" lang="ja-JP" altLang="en-US" sz="1100"/>
            <a:t>　発症</a:t>
          </a:r>
          <a:r>
            <a:rPr kumimoji="1" lang="en-US" altLang="ja-JP" sz="1100"/>
            <a:t>9/30</a:t>
          </a:r>
          <a:r>
            <a:rPr kumimoji="1" lang="ja-JP" altLang="en-US" sz="1100"/>
            <a:t>　検査・診断</a:t>
          </a:r>
          <a:r>
            <a:rPr kumimoji="1" lang="en-US" altLang="ja-JP" sz="1100"/>
            <a:t>10/1</a:t>
          </a:r>
          <a:r>
            <a:rPr kumimoji="1" lang="ja-JP" altLang="en-US" sz="1100"/>
            <a:t>　接触：⑩と同室　</a:t>
          </a:r>
          <a:endParaRPr kumimoji="1" lang="en-US" altLang="ja-JP" sz="1100"/>
        </a:p>
        <a:p>
          <a:r>
            <a:rPr kumimoji="1" lang="ja-JP" altLang="en-US" sz="1100"/>
            <a:t>その他：重症化リスク高いため</a:t>
          </a:r>
          <a:r>
            <a:rPr kumimoji="1" lang="en-US" altLang="ja-JP" sz="1100"/>
            <a:t>10/2</a:t>
          </a:r>
          <a:r>
            <a:rPr kumimoji="1" lang="ja-JP" altLang="en-US" sz="1100"/>
            <a:t>東海病院へ転院　　　</a:t>
          </a: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pageSetUpPr fitToPage="1"/>
  </sheetPr>
  <dimension ref="A1:AT102"/>
  <sheetViews>
    <sheetView zoomScale="90" zoomScaleNormal="90" workbookViewId="0">
      <selection activeCell="H5" sqref="H5:H6"/>
    </sheetView>
  </sheetViews>
  <sheetFormatPr defaultColWidth="8.92578125" defaultRowHeight="15.75" customHeight="1"/>
  <cols>
    <col min="1" max="1" width="5.35546875" style="4" customWidth="1"/>
    <col min="2" max="3" width="6" style="2" customWidth="1"/>
    <col min="4" max="5" width="13" style="2" customWidth="1"/>
    <col min="6" max="6" width="7.92578125" style="6" customWidth="1"/>
    <col min="7" max="8" width="10.7109375" style="5" customWidth="1"/>
    <col min="9" max="10" width="12.5703125" style="2" customWidth="1"/>
    <col min="11" max="11" width="11" style="2" bestFit="1" customWidth="1"/>
    <col min="12" max="12" width="11" style="2" customWidth="1"/>
    <col min="13" max="13" width="11" style="2" bestFit="1" customWidth="1"/>
    <col min="14" max="14" width="29.2109375" style="5" bestFit="1" customWidth="1"/>
    <col min="15" max="15" width="22.2109375" style="7" bestFit="1" customWidth="1"/>
    <col min="16" max="18" width="8.640625" style="1" customWidth="1"/>
    <col min="19" max="16384" width="8.92578125" style="1"/>
  </cols>
  <sheetData>
    <row r="1" spans="1:46" ht="25.5">
      <c r="A1" s="15" t="s">
        <v>49</v>
      </c>
      <c r="B1" s="16"/>
      <c r="C1" s="16"/>
      <c r="D1" s="16"/>
      <c r="E1" s="16"/>
      <c r="F1" s="17"/>
      <c r="G1" s="8" t="s">
        <v>50</v>
      </c>
      <c r="H1" s="9"/>
      <c r="I1" s="9"/>
      <c r="J1" s="9"/>
      <c r="K1" s="9"/>
      <c r="L1" s="29"/>
      <c r="M1" s="10"/>
      <c r="N1" s="28" t="s">
        <v>51</v>
      </c>
      <c r="O1" s="24" t="s">
        <v>52</v>
      </c>
      <c r="P1" s="25"/>
      <c r="Q1" s="25"/>
      <c r="R1" s="25"/>
      <c r="S1" s="31" t="s">
        <v>64</v>
      </c>
      <c r="T1" s="25"/>
      <c r="U1" s="25"/>
      <c r="V1" s="25"/>
      <c r="W1" s="25"/>
      <c r="X1" s="25"/>
      <c r="Y1" s="25"/>
      <c r="Z1" s="25"/>
      <c r="AA1" s="25"/>
      <c r="AB1" s="25"/>
      <c r="AC1" s="25"/>
      <c r="AD1" s="25"/>
      <c r="AE1" s="25"/>
      <c r="AF1" s="25"/>
      <c r="AG1" s="25"/>
      <c r="AH1" s="25"/>
      <c r="AI1" s="25"/>
      <c r="AJ1" s="25"/>
      <c r="AK1" s="25"/>
      <c r="AL1" s="25"/>
      <c r="AM1" s="25"/>
      <c r="AN1" s="25"/>
      <c r="AO1" s="25"/>
      <c r="AP1" s="25"/>
      <c r="AQ1" s="25"/>
      <c r="AR1" s="25"/>
      <c r="AS1" s="26"/>
      <c r="AT1" s="22"/>
    </row>
    <row r="2" spans="1:46" ht="55.4" customHeight="1" thickBot="1">
      <c r="A2" s="18" t="s">
        <v>0</v>
      </c>
      <c r="B2" s="19" t="s">
        <v>1</v>
      </c>
      <c r="C2" s="20" t="s">
        <v>2</v>
      </c>
      <c r="D2" s="20" t="s">
        <v>3</v>
      </c>
      <c r="E2" s="20" t="s">
        <v>100</v>
      </c>
      <c r="F2" s="21" t="s">
        <v>4</v>
      </c>
      <c r="G2" s="11" t="s">
        <v>11</v>
      </c>
      <c r="H2" s="12" t="s">
        <v>42</v>
      </c>
      <c r="I2" s="13" t="s">
        <v>54</v>
      </c>
      <c r="J2" s="13" t="s">
        <v>55</v>
      </c>
      <c r="K2" s="13" t="s">
        <v>21</v>
      </c>
      <c r="L2" s="30" t="s">
        <v>57</v>
      </c>
      <c r="M2" s="14" t="s">
        <v>22</v>
      </c>
      <c r="N2" s="23" t="s">
        <v>5</v>
      </c>
      <c r="O2" s="18" t="s">
        <v>47</v>
      </c>
      <c r="P2" s="27">
        <f t="shared" ref="P2:Q2" si="0">Q2-1</f>
        <v>-3</v>
      </c>
      <c r="Q2" s="27">
        <f t="shared" si="0"/>
        <v>-2</v>
      </c>
      <c r="R2" s="27">
        <f>S2-1</f>
        <v>-1</v>
      </c>
      <c r="S2" s="27">
        <f>F3</f>
        <v>0</v>
      </c>
      <c r="T2" s="27">
        <f t="shared" ref="T2:AS2" si="1">S2+1</f>
        <v>1</v>
      </c>
      <c r="U2" s="27">
        <f t="shared" si="1"/>
        <v>2</v>
      </c>
      <c r="V2" s="27">
        <f t="shared" si="1"/>
        <v>3</v>
      </c>
      <c r="W2" s="27">
        <f t="shared" si="1"/>
        <v>4</v>
      </c>
      <c r="X2" s="27">
        <f t="shared" si="1"/>
        <v>5</v>
      </c>
      <c r="Y2" s="27">
        <f t="shared" si="1"/>
        <v>6</v>
      </c>
      <c r="Z2" s="27">
        <f t="shared" si="1"/>
        <v>7</v>
      </c>
      <c r="AA2" s="27">
        <f t="shared" si="1"/>
        <v>8</v>
      </c>
      <c r="AB2" s="27">
        <f t="shared" si="1"/>
        <v>9</v>
      </c>
      <c r="AC2" s="27">
        <f t="shared" si="1"/>
        <v>10</v>
      </c>
      <c r="AD2" s="27">
        <f t="shared" si="1"/>
        <v>11</v>
      </c>
      <c r="AE2" s="27">
        <f t="shared" si="1"/>
        <v>12</v>
      </c>
      <c r="AF2" s="27">
        <f t="shared" si="1"/>
        <v>13</v>
      </c>
      <c r="AG2" s="27">
        <f t="shared" si="1"/>
        <v>14</v>
      </c>
      <c r="AH2" s="27">
        <f t="shared" si="1"/>
        <v>15</v>
      </c>
      <c r="AI2" s="27">
        <f t="shared" si="1"/>
        <v>16</v>
      </c>
      <c r="AJ2" s="27">
        <f t="shared" si="1"/>
        <v>17</v>
      </c>
      <c r="AK2" s="27">
        <f t="shared" si="1"/>
        <v>18</v>
      </c>
      <c r="AL2" s="27">
        <f t="shared" si="1"/>
        <v>19</v>
      </c>
      <c r="AM2" s="27">
        <f t="shared" si="1"/>
        <v>20</v>
      </c>
      <c r="AN2" s="27">
        <f t="shared" si="1"/>
        <v>21</v>
      </c>
      <c r="AO2" s="27">
        <f t="shared" si="1"/>
        <v>22</v>
      </c>
      <c r="AP2" s="27">
        <f t="shared" si="1"/>
        <v>23</v>
      </c>
      <c r="AQ2" s="27">
        <f t="shared" si="1"/>
        <v>24</v>
      </c>
      <c r="AR2" s="27">
        <f t="shared" si="1"/>
        <v>25</v>
      </c>
      <c r="AS2" s="27">
        <f t="shared" si="1"/>
        <v>26</v>
      </c>
      <c r="AT2" s="22"/>
    </row>
    <row r="3" spans="1:46" ht="25" customHeight="1">
      <c r="A3" s="89">
        <v>1</v>
      </c>
      <c r="B3" s="81"/>
      <c r="C3" s="81"/>
      <c r="D3" s="81"/>
      <c r="E3" s="81"/>
      <c r="F3" s="91"/>
      <c r="G3" s="81"/>
      <c r="H3" s="81"/>
      <c r="I3" s="81"/>
      <c r="J3" s="81"/>
      <c r="K3" s="81"/>
      <c r="L3" s="81"/>
      <c r="M3" s="81"/>
      <c r="N3" s="85"/>
      <c r="O3" s="52" t="s">
        <v>45</v>
      </c>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4"/>
    </row>
    <row r="4" spans="1:46" ht="25" customHeight="1" thickBot="1">
      <c r="A4" s="90"/>
      <c r="B4" s="82"/>
      <c r="C4" s="82"/>
      <c r="D4" s="82"/>
      <c r="E4" s="82"/>
      <c r="F4" s="92"/>
      <c r="G4" s="82"/>
      <c r="H4" s="82"/>
      <c r="I4" s="82"/>
      <c r="J4" s="82"/>
      <c r="K4" s="82"/>
      <c r="L4" s="82"/>
      <c r="M4" s="82"/>
      <c r="N4" s="86"/>
      <c r="O4" s="55" t="s">
        <v>46</v>
      </c>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7"/>
    </row>
    <row r="5" spans="1:46" ht="25" customHeight="1">
      <c r="A5" s="89">
        <v>2</v>
      </c>
      <c r="B5" s="81"/>
      <c r="C5" s="81"/>
      <c r="D5" s="81"/>
      <c r="E5" s="81"/>
      <c r="F5" s="91"/>
      <c r="G5" s="83"/>
      <c r="H5" s="83"/>
      <c r="I5" s="81"/>
      <c r="J5" s="81"/>
      <c r="K5" s="81"/>
      <c r="L5" s="81"/>
      <c r="M5" s="81"/>
      <c r="N5" s="85"/>
      <c r="O5" s="52" t="s">
        <v>45</v>
      </c>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4"/>
    </row>
    <row r="6" spans="1:46" ht="25" customHeight="1" thickBot="1">
      <c r="A6" s="90"/>
      <c r="B6" s="82"/>
      <c r="C6" s="82"/>
      <c r="D6" s="82"/>
      <c r="E6" s="82"/>
      <c r="F6" s="92"/>
      <c r="G6" s="84"/>
      <c r="H6" s="84"/>
      <c r="I6" s="82"/>
      <c r="J6" s="82"/>
      <c r="K6" s="82"/>
      <c r="L6" s="82"/>
      <c r="M6" s="82"/>
      <c r="N6" s="86"/>
      <c r="O6" s="55" t="s">
        <v>46</v>
      </c>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7"/>
    </row>
    <row r="7" spans="1:46" ht="25" customHeight="1">
      <c r="A7" s="89">
        <v>3</v>
      </c>
      <c r="B7" s="81"/>
      <c r="C7" s="81"/>
      <c r="D7" s="81"/>
      <c r="E7" s="81"/>
      <c r="F7" s="91"/>
      <c r="G7" s="81"/>
      <c r="H7" s="81"/>
      <c r="I7" s="81"/>
      <c r="J7" s="81"/>
      <c r="K7" s="81"/>
      <c r="L7" s="81"/>
      <c r="M7" s="81"/>
      <c r="N7" s="85"/>
      <c r="O7" s="52" t="s">
        <v>45</v>
      </c>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4"/>
    </row>
    <row r="8" spans="1:46" ht="25" customHeight="1" thickBot="1">
      <c r="A8" s="90"/>
      <c r="B8" s="82"/>
      <c r="C8" s="82"/>
      <c r="D8" s="82"/>
      <c r="E8" s="82"/>
      <c r="F8" s="92"/>
      <c r="G8" s="82"/>
      <c r="H8" s="82"/>
      <c r="I8" s="82"/>
      <c r="J8" s="82"/>
      <c r="K8" s="82"/>
      <c r="L8" s="82"/>
      <c r="M8" s="82"/>
      <c r="N8" s="86"/>
      <c r="O8" s="55" t="s">
        <v>46</v>
      </c>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7"/>
    </row>
    <row r="9" spans="1:46" ht="25" customHeight="1">
      <c r="A9" s="89">
        <v>4</v>
      </c>
      <c r="B9" s="81"/>
      <c r="C9" s="81"/>
      <c r="D9" s="81"/>
      <c r="E9" s="81"/>
      <c r="F9" s="91"/>
      <c r="G9" s="83"/>
      <c r="H9" s="83"/>
      <c r="I9" s="81"/>
      <c r="J9" s="81"/>
      <c r="K9" s="81"/>
      <c r="L9" s="81"/>
      <c r="M9" s="81"/>
      <c r="N9" s="85"/>
      <c r="O9" s="52" t="s">
        <v>45</v>
      </c>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4"/>
    </row>
    <row r="10" spans="1:46" ht="25" customHeight="1" thickBot="1">
      <c r="A10" s="90"/>
      <c r="B10" s="82"/>
      <c r="C10" s="82"/>
      <c r="D10" s="82"/>
      <c r="E10" s="82"/>
      <c r="F10" s="92"/>
      <c r="G10" s="84"/>
      <c r="H10" s="84"/>
      <c r="I10" s="82"/>
      <c r="J10" s="82"/>
      <c r="K10" s="82"/>
      <c r="L10" s="82"/>
      <c r="M10" s="82"/>
      <c r="N10" s="86"/>
      <c r="O10" s="55" t="s">
        <v>46</v>
      </c>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7"/>
    </row>
    <row r="11" spans="1:46" ht="25" customHeight="1">
      <c r="A11" s="89">
        <v>5</v>
      </c>
      <c r="B11" s="81"/>
      <c r="C11" s="81"/>
      <c r="D11" s="81"/>
      <c r="E11" s="81"/>
      <c r="F11" s="91"/>
      <c r="G11" s="81"/>
      <c r="H11" s="81"/>
      <c r="I11" s="81"/>
      <c r="J11" s="81"/>
      <c r="K11" s="81"/>
      <c r="L11" s="81"/>
      <c r="M11" s="81"/>
      <c r="N11" s="85"/>
      <c r="O11" s="52" t="s">
        <v>45</v>
      </c>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4"/>
    </row>
    <row r="12" spans="1:46" ht="25" customHeight="1" thickBot="1">
      <c r="A12" s="90"/>
      <c r="B12" s="82"/>
      <c r="C12" s="82"/>
      <c r="D12" s="82"/>
      <c r="E12" s="82"/>
      <c r="F12" s="92"/>
      <c r="G12" s="82"/>
      <c r="H12" s="82"/>
      <c r="I12" s="82"/>
      <c r="J12" s="82"/>
      <c r="K12" s="82"/>
      <c r="L12" s="82"/>
      <c r="M12" s="82"/>
      <c r="N12" s="86"/>
      <c r="O12" s="55" t="s">
        <v>46</v>
      </c>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7"/>
    </row>
    <row r="13" spans="1:46" ht="25" customHeight="1">
      <c r="A13" s="89">
        <v>6</v>
      </c>
      <c r="B13" s="81"/>
      <c r="C13" s="81"/>
      <c r="D13" s="81"/>
      <c r="E13" s="81"/>
      <c r="F13" s="91"/>
      <c r="G13" s="83"/>
      <c r="H13" s="83"/>
      <c r="I13" s="81"/>
      <c r="J13" s="81"/>
      <c r="K13" s="81"/>
      <c r="L13" s="81"/>
      <c r="M13" s="81"/>
      <c r="N13" s="85"/>
      <c r="O13" s="52" t="s">
        <v>45</v>
      </c>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4"/>
    </row>
    <row r="14" spans="1:46" ht="25" customHeight="1" thickBot="1">
      <c r="A14" s="90"/>
      <c r="B14" s="82"/>
      <c r="C14" s="82"/>
      <c r="D14" s="82"/>
      <c r="E14" s="82"/>
      <c r="F14" s="92"/>
      <c r="G14" s="84"/>
      <c r="H14" s="84"/>
      <c r="I14" s="82"/>
      <c r="J14" s="82"/>
      <c r="K14" s="82"/>
      <c r="L14" s="82"/>
      <c r="M14" s="82"/>
      <c r="N14" s="86"/>
      <c r="O14" s="55" t="s">
        <v>46</v>
      </c>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7"/>
    </row>
    <row r="15" spans="1:46" ht="25" customHeight="1">
      <c r="A15" s="89">
        <v>7</v>
      </c>
      <c r="B15" s="81"/>
      <c r="C15" s="81"/>
      <c r="D15" s="81"/>
      <c r="E15" s="81"/>
      <c r="F15" s="91"/>
      <c r="G15" s="81"/>
      <c r="H15" s="81"/>
      <c r="I15" s="81"/>
      <c r="J15" s="81"/>
      <c r="K15" s="81"/>
      <c r="L15" s="81"/>
      <c r="M15" s="81"/>
      <c r="N15" s="85"/>
      <c r="O15" s="52" t="s">
        <v>45</v>
      </c>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4"/>
    </row>
    <row r="16" spans="1:46" ht="25" customHeight="1" thickBot="1">
      <c r="A16" s="90"/>
      <c r="B16" s="82"/>
      <c r="C16" s="82"/>
      <c r="D16" s="82"/>
      <c r="E16" s="82"/>
      <c r="F16" s="92"/>
      <c r="G16" s="82"/>
      <c r="H16" s="82"/>
      <c r="I16" s="82"/>
      <c r="J16" s="82"/>
      <c r="K16" s="82"/>
      <c r="L16" s="82"/>
      <c r="M16" s="82"/>
      <c r="N16" s="86"/>
      <c r="O16" s="55" t="s">
        <v>46</v>
      </c>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7"/>
    </row>
    <row r="17" spans="1:45" ht="25" customHeight="1">
      <c r="A17" s="89">
        <v>8</v>
      </c>
      <c r="B17" s="81"/>
      <c r="C17" s="81"/>
      <c r="D17" s="81"/>
      <c r="E17" s="81"/>
      <c r="F17" s="91"/>
      <c r="G17" s="83"/>
      <c r="H17" s="83"/>
      <c r="I17" s="81"/>
      <c r="J17" s="81"/>
      <c r="K17" s="81"/>
      <c r="L17" s="81"/>
      <c r="M17" s="81"/>
      <c r="N17" s="85"/>
      <c r="O17" s="52" t="s">
        <v>45</v>
      </c>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4"/>
    </row>
    <row r="18" spans="1:45" ht="25" customHeight="1" thickBot="1">
      <c r="A18" s="90"/>
      <c r="B18" s="82"/>
      <c r="C18" s="82"/>
      <c r="D18" s="82"/>
      <c r="E18" s="82"/>
      <c r="F18" s="92"/>
      <c r="G18" s="84"/>
      <c r="H18" s="84"/>
      <c r="I18" s="82"/>
      <c r="J18" s="82"/>
      <c r="K18" s="82"/>
      <c r="L18" s="82"/>
      <c r="M18" s="82"/>
      <c r="N18" s="86"/>
      <c r="O18" s="55" t="s">
        <v>46</v>
      </c>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7"/>
    </row>
    <row r="19" spans="1:45" ht="25" customHeight="1">
      <c r="A19" s="89">
        <v>9</v>
      </c>
      <c r="B19" s="81"/>
      <c r="C19" s="81"/>
      <c r="D19" s="81"/>
      <c r="E19" s="81"/>
      <c r="F19" s="91"/>
      <c r="G19" s="81"/>
      <c r="H19" s="81"/>
      <c r="I19" s="81"/>
      <c r="J19" s="81"/>
      <c r="K19" s="81"/>
      <c r="L19" s="81"/>
      <c r="M19" s="81"/>
      <c r="N19" s="93"/>
      <c r="O19" s="52" t="s">
        <v>45</v>
      </c>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4"/>
    </row>
    <row r="20" spans="1:45" ht="25" customHeight="1" thickBot="1">
      <c r="A20" s="90"/>
      <c r="B20" s="82"/>
      <c r="C20" s="82"/>
      <c r="D20" s="82"/>
      <c r="E20" s="82"/>
      <c r="F20" s="92"/>
      <c r="G20" s="82"/>
      <c r="H20" s="82"/>
      <c r="I20" s="82"/>
      <c r="J20" s="82"/>
      <c r="K20" s="82"/>
      <c r="L20" s="82"/>
      <c r="M20" s="82"/>
      <c r="N20" s="94"/>
      <c r="O20" s="55" t="s">
        <v>46</v>
      </c>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7"/>
    </row>
    <row r="21" spans="1:45" ht="25" customHeight="1">
      <c r="A21" s="89">
        <v>10</v>
      </c>
      <c r="B21" s="81"/>
      <c r="C21" s="81"/>
      <c r="D21" s="81"/>
      <c r="E21" s="81"/>
      <c r="F21" s="91"/>
      <c r="G21" s="83"/>
      <c r="H21" s="83"/>
      <c r="I21" s="83"/>
      <c r="J21" s="83"/>
      <c r="K21" s="83"/>
      <c r="L21" s="83"/>
      <c r="M21" s="83"/>
      <c r="N21" s="85"/>
      <c r="O21" s="52" t="s">
        <v>45</v>
      </c>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4"/>
    </row>
    <row r="22" spans="1:45" ht="25" customHeight="1" thickBot="1">
      <c r="A22" s="90"/>
      <c r="B22" s="82"/>
      <c r="C22" s="82"/>
      <c r="D22" s="82"/>
      <c r="E22" s="82"/>
      <c r="F22" s="92"/>
      <c r="G22" s="84"/>
      <c r="H22" s="84"/>
      <c r="I22" s="84"/>
      <c r="J22" s="84"/>
      <c r="K22" s="84"/>
      <c r="L22" s="84"/>
      <c r="M22" s="84"/>
      <c r="N22" s="86"/>
      <c r="O22" s="55" t="s">
        <v>46</v>
      </c>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7"/>
    </row>
    <row r="23" spans="1:45" ht="25" customHeight="1">
      <c r="A23" s="89">
        <v>11</v>
      </c>
      <c r="B23" s="81"/>
      <c r="C23" s="81"/>
      <c r="D23" s="81"/>
      <c r="E23" s="81"/>
      <c r="F23" s="91"/>
      <c r="G23" s="81"/>
      <c r="H23" s="81"/>
      <c r="I23" s="81"/>
      <c r="J23" s="81"/>
      <c r="K23" s="81"/>
      <c r="L23" s="81"/>
      <c r="M23" s="81"/>
      <c r="N23" s="93"/>
      <c r="O23" s="52" t="s">
        <v>45</v>
      </c>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4"/>
    </row>
    <row r="24" spans="1:45" ht="25" customHeight="1" thickBot="1">
      <c r="A24" s="90"/>
      <c r="B24" s="82"/>
      <c r="C24" s="82"/>
      <c r="D24" s="82"/>
      <c r="E24" s="82"/>
      <c r="F24" s="92"/>
      <c r="G24" s="82"/>
      <c r="H24" s="82"/>
      <c r="I24" s="82"/>
      <c r="J24" s="82"/>
      <c r="K24" s="82"/>
      <c r="L24" s="82"/>
      <c r="M24" s="82"/>
      <c r="N24" s="94"/>
      <c r="O24" s="55" t="s">
        <v>46</v>
      </c>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7"/>
    </row>
    <row r="25" spans="1:45" ht="25" customHeight="1">
      <c r="A25" s="89">
        <v>12</v>
      </c>
      <c r="B25" s="81"/>
      <c r="C25" s="81"/>
      <c r="D25" s="81"/>
      <c r="E25" s="81"/>
      <c r="F25" s="91"/>
      <c r="G25" s="83"/>
      <c r="H25" s="83"/>
      <c r="I25" s="83"/>
      <c r="J25" s="83"/>
      <c r="K25" s="83"/>
      <c r="L25" s="83"/>
      <c r="M25" s="83"/>
      <c r="N25" s="85"/>
      <c r="O25" s="52" t="s">
        <v>45</v>
      </c>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4"/>
    </row>
    <row r="26" spans="1:45" ht="25" customHeight="1" thickBot="1">
      <c r="A26" s="90"/>
      <c r="B26" s="82"/>
      <c r="C26" s="82"/>
      <c r="D26" s="82"/>
      <c r="E26" s="82"/>
      <c r="F26" s="92"/>
      <c r="G26" s="84"/>
      <c r="H26" s="84"/>
      <c r="I26" s="84"/>
      <c r="J26" s="84"/>
      <c r="K26" s="84"/>
      <c r="L26" s="84"/>
      <c r="M26" s="84"/>
      <c r="N26" s="86"/>
      <c r="O26" s="55" t="s">
        <v>46</v>
      </c>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7"/>
    </row>
    <row r="27" spans="1:45" ht="25" customHeight="1">
      <c r="A27" s="89">
        <v>13</v>
      </c>
      <c r="B27" s="81"/>
      <c r="C27" s="81"/>
      <c r="D27" s="81"/>
      <c r="E27" s="81"/>
      <c r="F27" s="91"/>
      <c r="G27" s="81"/>
      <c r="H27" s="81"/>
      <c r="I27" s="81"/>
      <c r="J27" s="81"/>
      <c r="K27" s="81"/>
      <c r="L27" s="81"/>
      <c r="M27" s="81"/>
      <c r="N27" s="93"/>
      <c r="O27" s="52" t="s">
        <v>45</v>
      </c>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4"/>
    </row>
    <row r="28" spans="1:45" ht="25" customHeight="1" thickBot="1">
      <c r="A28" s="90"/>
      <c r="B28" s="82"/>
      <c r="C28" s="82"/>
      <c r="D28" s="82"/>
      <c r="E28" s="82"/>
      <c r="F28" s="92"/>
      <c r="G28" s="82"/>
      <c r="H28" s="82"/>
      <c r="I28" s="82"/>
      <c r="J28" s="82"/>
      <c r="K28" s="82"/>
      <c r="L28" s="82"/>
      <c r="M28" s="82"/>
      <c r="N28" s="94"/>
      <c r="O28" s="55" t="s">
        <v>46</v>
      </c>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7"/>
    </row>
    <row r="29" spans="1:45" ht="25" customHeight="1">
      <c r="A29" s="89">
        <v>14</v>
      </c>
      <c r="B29" s="81"/>
      <c r="C29" s="81"/>
      <c r="D29" s="81"/>
      <c r="E29" s="81"/>
      <c r="F29" s="91"/>
      <c r="G29" s="83"/>
      <c r="H29" s="83"/>
      <c r="I29" s="83"/>
      <c r="J29" s="83"/>
      <c r="K29" s="83"/>
      <c r="L29" s="83"/>
      <c r="M29" s="83"/>
      <c r="N29" s="85"/>
      <c r="O29" s="52" t="s">
        <v>45</v>
      </c>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4"/>
    </row>
    <row r="30" spans="1:45" ht="25" customHeight="1" thickBot="1">
      <c r="A30" s="90"/>
      <c r="B30" s="82"/>
      <c r="C30" s="82"/>
      <c r="D30" s="82"/>
      <c r="E30" s="82"/>
      <c r="F30" s="92"/>
      <c r="G30" s="84"/>
      <c r="H30" s="84"/>
      <c r="I30" s="84"/>
      <c r="J30" s="84"/>
      <c r="K30" s="84"/>
      <c r="L30" s="84"/>
      <c r="M30" s="84"/>
      <c r="N30" s="86"/>
      <c r="O30" s="55" t="s">
        <v>46</v>
      </c>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7"/>
    </row>
    <row r="31" spans="1:45" ht="25" customHeight="1">
      <c r="A31" s="89">
        <v>15</v>
      </c>
      <c r="B31" s="81"/>
      <c r="C31" s="81"/>
      <c r="D31" s="81"/>
      <c r="E31" s="81"/>
      <c r="F31" s="91"/>
      <c r="G31" s="81"/>
      <c r="H31" s="81"/>
      <c r="I31" s="81"/>
      <c r="J31" s="81"/>
      <c r="K31" s="81"/>
      <c r="L31" s="81"/>
      <c r="M31" s="81"/>
      <c r="N31" s="93"/>
      <c r="O31" s="52" t="s">
        <v>45</v>
      </c>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4"/>
    </row>
    <row r="32" spans="1:45" ht="25" customHeight="1" thickBot="1">
      <c r="A32" s="90"/>
      <c r="B32" s="82"/>
      <c r="C32" s="82"/>
      <c r="D32" s="82"/>
      <c r="E32" s="82"/>
      <c r="F32" s="92"/>
      <c r="G32" s="82"/>
      <c r="H32" s="82"/>
      <c r="I32" s="82"/>
      <c r="J32" s="82"/>
      <c r="K32" s="82"/>
      <c r="L32" s="82"/>
      <c r="M32" s="82"/>
      <c r="N32" s="94"/>
      <c r="O32" s="55" t="s">
        <v>46</v>
      </c>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7"/>
    </row>
    <row r="33" spans="1:45" ht="25" customHeight="1">
      <c r="A33" s="89">
        <v>16</v>
      </c>
      <c r="B33" s="81"/>
      <c r="C33" s="81"/>
      <c r="D33" s="81"/>
      <c r="E33" s="81"/>
      <c r="F33" s="91"/>
      <c r="G33" s="83"/>
      <c r="H33" s="83"/>
      <c r="I33" s="83"/>
      <c r="J33" s="83"/>
      <c r="K33" s="83"/>
      <c r="L33" s="83"/>
      <c r="M33" s="83"/>
      <c r="N33" s="85"/>
      <c r="O33" s="52" t="s">
        <v>45</v>
      </c>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4"/>
    </row>
    <row r="34" spans="1:45" ht="25" customHeight="1" thickBot="1">
      <c r="A34" s="90"/>
      <c r="B34" s="82"/>
      <c r="C34" s="82"/>
      <c r="D34" s="82"/>
      <c r="E34" s="82"/>
      <c r="F34" s="92"/>
      <c r="G34" s="84"/>
      <c r="H34" s="84"/>
      <c r="I34" s="84"/>
      <c r="J34" s="84"/>
      <c r="K34" s="84"/>
      <c r="L34" s="84"/>
      <c r="M34" s="84"/>
      <c r="N34" s="86"/>
      <c r="O34" s="55" t="s">
        <v>46</v>
      </c>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7"/>
    </row>
    <row r="35" spans="1:45" ht="25" customHeight="1">
      <c r="A35" s="89">
        <v>17</v>
      </c>
      <c r="B35" s="81"/>
      <c r="C35" s="81"/>
      <c r="D35" s="81"/>
      <c r="E35" s="81"/>
      <c r="F35" s="91"/>
      <c r="G35" s="81"/>
      <c r="H35" s="81"/>
      <c r="I35" s="81"/>
      <c r="J35" s="81"/>
      <c r="K35" s="81"/>
      <c r="L35" s="81"/>
      <c r="M35" s="81"/>
      <c r="N35" s="93"/>
      <c r="O35" s="52" t="s">
        <v>45</v>
      </c>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4"/>
    </row>
    <row r="36" spans="1:45" ht="25" customHeight="1" thickBot="1">
      <c r="A36" s="90"/>
      <c r="B36" s="82"/>
      <c r="C36" s="82"/>
      <c r="D36" s="82"/>
      <c r="E36" s="82"/>
      <c r="F36" s="92"/>
      <c r="G36" s="82"/>
      <c r="H36" s="82"/>
      <c r="I36" s="82"/>
      <c r="J36" s="82"/>
      <c r="K36" s="82"/>
      <c r="L36" s="82"/>
      <c r="M36" s="82"/>
      <c r="N36" s="94"/>
      <c r="O36" s="55" t="s">
        <v>46</v>
      </c>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7"/>
    </row>
    <row r="37" spans="1:45" ht="25" customHeight="1">
      <c r="A37" s="89">
        <v>18</v>
      </c>
      <c r="B37" s="81"/>
      <c r="C37" s="81"/>
      <c r="D37" s="81"/>
      <c r="E37" s="81"/>
      <c r="F37" s="91"/>
      <c r="G37" s="83"/>
      <c r="H37" s="83"/>
      <c r="I37" s="83"/>
      <c r="J37" s="83"/>
      <c r="K37" s="83"/>
      <c r="L37" s="83"/>
      <c r="M37" s="83"/>
      <c r="N37" s="85"/>
      <c r="O37" s="52" t="s">
        <v>45</v>
      </c>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4"/>
    </row>
    <row r="38" spans="1:45" ht="25" customHeight="1" thickBot="1">
      <c r="A38" s="90"/>
      <c r="B38" s="82"/>
      <c r="C38" s="82"/>
      <c r="D38" s="82"/>
      <c r="E38" s="82"/>
      <c r="F38" s="92"/>
      <c r="G38" s="84"/>
      <c r="H38" s="84"/>
      <c r="I38" s="84"/>
      <c r="J38" s="84"/>
      <c r="K38" s="84"/>
      <c r="L38" s="84"/>
      <c r="M38" s="84"/>
      <c r="N38" s="86"/>
      <c r="O38" s="55" t="s">
        <v>46</v>
      </c>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7"/>
    </row>
    <row r="39" spans="1:45" ht="25" customHeight="1">
      <c r="A39" s="89">
        <v>19</v>
      </c>
      <c r="B39" s="81"/>
      <c r="C39" s="81"/>
      <c r="D39" s="81"/>
      <c r="E39" s="81"/>
      <c r="F39" s="91"/>
      <c r="G39" s="81"/>
      <c r="H39" s="81"/>
      <c r="I39" s="81"/>
      <c r="J39" s="81"/>
      <c r="K39" s="81"/>
      <c r="L39" s="81"/>
      <c r="M39" s="81"/>
      <c r="N39" s="93"/>
      <c r="O39" s="52" t="s">
        <v>45</v>
      </c>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4"/>
    </row>
    <row r="40" spans="1:45" ht="25" customHeight="1" thickBot="1">
      <c r="A40" s="90"/>
      <c r="B40" s="82"/>
      <c r="C40" s="82"/>
      <c r="D40" s="82"/>
      <c r="E40" s="82"/>
      <c r="F40" s="92"/>
      <c r="G40" s="82"/>
      <c r="H40" s="82"/>
      <c r="I40" s="82"/>
      <c r="J40" s="82"/>
      <c r="K40" s="82"/>
      <c r="L40" s="82"/>
      <c r="M40" s="82"/>
      <c r="N40" s="94"/>
      <c r="O40" s="55" t="s">
        <v>46</v>
      </c>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7"/>
    </row>
    <row r="41" spans="1:45" ht="25" customHeight="1">
      <c r="A41" s="89">
        <v>20</v>
      </c>
      <c r="B41" s="81"/>
      <c r="C41" s="81"/>
      <c r="D41" s="81"/>
      <c r="E41" s="81"/>
      <c r="F41" s="91"/>
      <c r="G41" s="83"/>
      <c r="H41" s="83"/>
      <c r="I41" s="83"/>
      <c r="J41" s="83"/>
      <c r="K41" s="83"/>
      <c r="L41" s="83"/>
      <c r="M41" s="83"/>
      <c r="N41" s="85"/>
      <c r="O41" s="52" t="s">
        <v>45</v>
      </c>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4"/>
    </row>
    <row r="42" spans="1:45" ht="25" customHeight="1" thickBot="1">
      <c r="A42" s="90"/>
      <c r="B42" s="82"/>
      <c r="C42" s="82"/>
      <c r="D42" s="82"/>
      <c r="E42" s="82"/>
      <c r="F42" s="92"/>
      <c r="G42" s="84"/>
      <c r="H42" s="84"/>
      <c r="I42" s="84"/>
      <c r="J42" s="84"/>
      <c r="K42" s="84"/>
      <c r="L42" s="84"/>
      <c r="M42" s="84"/>
      <c r="N42" s="86"/>
      <c r="O42" s="55" t="s">
        <v>46</v>
      </c>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7"/>
    </row>
    <row r="43" spans="1:45" ht="25" customHeight="1">
      <c r="A43" s="89">
        <v>21</v>
      </c>
      <c r="B43" s="81"/>
      <c r="C43" s="81"/>
      <c r="D43" s="81"/>
      <c r="E43" s="81"/>
      <c r="F43" s="91"/>
      <c r="G43" s="81"/>
      <c r="H43" s="81"/>
      <c r="I43" s="81"/>
      <c r="J43" s="81"/>
      <c r="K43" s="81"/>
      <c r="L43" s="81"/>
      <c r="M43" s="81"/>
      <c r="N43" s="93"/>
      <c r="O43" s="52" t="s">
        <v>45</v>
      </c>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4"/>
    </row>
    <row r="44" spans="1:45" ht="25" customHeight="1" thickBot="1">
      <c r="A44" s="90"/>
      <c r="B44" s="82"/>
      <c r="C44" s="82"/>
      <c r="D44" s="82"/>
      <c r="E44" s="82"/>
      <c r="F44" s="92"/>
      <c r="G44" s="82"/>
      <c r="H44" s="82"/>
      <c r="I44" s="82"/>
      <c r="J44" s="82"/>
      <c r="K44" s="82"/>
      <c r="L44" s="82"/>
      <c r="M44" s="82"/>
      <c r="N44" s="94"/>
      <c r="O44" s="55" t="s">
        <v>46</v>
      </c>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7"/>
    </row>
    <row r="45" spans="1:45" ht="25" customHeight="1">
      <c r="A45" s="89">
        <v>22</v>
      </c>
      <c r="B45" s="83"/>
      <c r="C45" s="83"/>
      <c r="D45" s="83"/>
      <c r="E45" s="83"/>
      <c r="F45" s="87"/>
      <c r="G45" s="83"/>
      <c r="H45" s="83"/>
      <c r="I45" s="83"/>
      <c r="J45" s="83"/>
      <c r="K45" s="83"/>
      <c r="L45" s="83"/>
      <c r="M45" s="83"/>
      <c r="N45" s="85"/>
      <c r="O45" s="52" t="s">
        <v>45</v>
      </c>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4"/>
    </row>
    <row r="46" spans="1:45" ht="25" customHeight="1" thickBot="1">
      <c r="A46" s="90"/>
      <c r="B46" s="84"/>
      <c r="C46" s="84"/>
      <c r="D46" s="84"/>
      <c r="E46" s="84"/>
      <c r="F46" s="88"/>
      <c r="G46" s="84"/>
      <c r="H46" s="84"/>
      <c r="I46" s="84"/>
      <c r="J46" s="84"/>
      <c r="K46" s="84"/>
      <c r="L46" s="84"/>
      <c r="M46" s="84"/>
      <c r="N46" s="86"/>
      <c r="O46" s="55" t="s">
        <v>46</v>
      </c>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7"/>
    </row>
    <row r="47" spans="1:45" ht="25" customHeight="1">
      <c r="A47" s="89">
        <v>23</v>
      </c>
      <c r="B47" s="81"/>
      <c r="C47" s="81"/>
      <c r="D47" s="81"/>
      <c r="E47" s="81"/>
      <c r="F47" s="91"/>
      <c r="G47" s="81"/>
      <c r="H47" s="81"/>
      <c r="I47" s="81"/>
      <c r="J47" s="81"/>
      <c r="K47" s="81"/>
      <c r="L47" s="81"/>
      <c r="M47" s="81"/>
      <c r="N47" s="93"/>
      <c r="O47" s="52" t="s">
        <v>45</v>
      </c>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4"/>
    </row>
    <row r="48" spans="1:45" ht="25" customHeight="1" thickBot="1">
      <c r="A48" s="90"/>
      <c r="B48" s="82"/>
      <c r="C48" s="82"/>
      <c r="D48" s="82"/>
      <c r="E48" s="82"/>
      <c r="F48" s="92"/>
      <c r="G48" s="82"/>
      <c r="H48" s="82"/>
      <c r="I48" s="82"/>
      <c r="J48" s="82"/>
      <c r="K48" s="82"/>
      <c r="L48" s="82"/>
      <c r="M48" s="82"/>
      <c r="N48" s="94"/>
      <c r="O48" s="55" t="s">
        <v>46</v>
      </c>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7"/>
    </row>
    <row r="49" spans="1:45" ht="25" customHeight="1">
      <c r="A49" s="89">
        <v>24</v>
      </c>
      <c r="B49" s="83"/>
      <c r="C49" s="83"/>
      <c r="D49" s="83"/>
      <c r="E49" s="83"/>
      <c r="F49" s="87"/>
      <c r="G49" s="83"/>
      <c r="H49" s="83"/>
      <c r="I49" s="83"/>
      <c r="J49" s="83"/>
      <c r="K49" s="83"/>
      <c r="L49" s="83"/>
      <c r="M49" s="83"/>
      <c r="N49" s="85"/>
      <c r="O49" s="52" t="s">
        <v>45</v>
      </c>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4"/>
    </row>
    <row r="50" spans="1:45" ht="25" customHeight="1" thickBot="1">
      <c r="A50" s="90"/>
      <c r="B50" s="84"/>
      <c r="C50" s="84"/>
      <c r="D50" s="84"/>
      <c r="E50" s="84"/>
      <c r="F50" s="88"/>
      <c r="G50" s="84"/>
      <c r="H50" s="84"/>
      <c r="I50" s="84"/>
      <c r="J50" s="84"/>
      <c r="K50" s="84"/>
      <c r="L50" s="84"/>
      <c r="M50" s="84"/>
      <c r="N50" s="86"/>
      <c r="O50" s="55" t="s">
        <v>46</v>
      </c>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7"/>
    </row>
    <row r="51" spans="1:45" ht="25" customHeight="1">
      <c r="A51" s="89">
        <v>25</v>
      </c>
      <c r="B51" s="81"/>
      <c r="C51" s="81"/>
      <c r="D51" s="81"/>
      <c r="E51" s="81"/>
      <c r="F51" s="91"/>
      <c r="G51" s="81"/>
      <c r="H51" s="81"/>
      <c r="I51" s="81"/>
      <c r="J51" s="81"/>
      <c r="K51" s="81"/>
      <c r="L51" s="81"/>
      <c r="M51" s="81"/>
      <c r="N51" s="93"/>
      <c r="O51" s="52" t="s">
        <v>45</v>
      </c>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4"/>
    </row>
    <row r="52" spans="1:45" ht="25" customHeight="1" thickBot="1">
      <c r="A52" s="90"/>
      <c r="B52" s="82"/>
      <c r="C52" s="82"/>
      <c r="D52" s="82"/>
      <c r="E52" s="82"/>
      <c r="F52" s="92"/>
      <c r="G52" s="82"/>
      <c r="H52" s="82"/>
      <c r="I52" s="82"/>
      <c r="J52" s="82"/>
      <c r="K52" s="82"/>
      <c r="L52" s="82"/>
      <c r="M52" s="82"/>
      <c r="N52" s="94"/>
      <c r="O52" s="55" t="s">
        <v>46</v>
      </c>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7"/>
    </row>
    <row r="53" spans="1:45" ht="25" customHeight="1">
      <c r="A53" s="89">
        <v>26</v>
      </c>
      <c r="B53" s="83"/>
      <c r="C53" s="83"/>
      <c r="D53" s="83"/>
      <c r="E53" s="83"/>
      <c r="F53" s="87"/>
      <c r="G53" s="83"/>
      <c r="H53" s="83"/>
      <c r="I53" s="83"/>
      <c r="J53" s="83"/>
      <c r="K53" s="83"/>
      <c r="L53" s="83"/>
      <c r="M53" s="83"/>
      <c r="N53" s="85"/>
      <c r="O53" s="52" t="s">
        <v>45</v>
      </c>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4"/>
    </row>
    <row r="54" spans="1:45" ht="25" customHeight="1" thickBot="1">
      <c r="A54" s="90"/>
      <c r="B54" s="84"/>
      <c r="C54" s="84"/>
      <c r="D54" s="84"/>
      <c r="E54" s="84"/>
      <c r="F54" s="88"/>
      <c r="G54" s="84"/>
      <c r="H54" s="84"/>
      <c r="I54" s="84"/>
      <c r="J54" s="84"/>
      <c r="K54" s="84"/>
      <c r="L54" s="84"/>
      <c r="M54" s="84"/>
      <c r="N54" s="86"/>
      <c r="O54" s="55" t="s">
        <v>46</v>
      </c>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7"/>
    </row>
    <row r="55" spans="1:45" ht="25" customHeight="1">
      <c r="A55" s="89">
        <v>27</v>
      </c>
      <c r="B55" s="81"/>
      <c r="C55" s="81"/>
      <c r="D55" s="81"/>
      <c r="E55" s="81"/>
      <c r="F55" s="91"/>
      <c r="G55" s="81"/>
      <c r="H55" s="81"/>
      <c r="I55" s="81"/>
      <c r="J55" s="81"/>
      <c r="K55" s="81"/>
      <c r="L55" s="81"/>
      <c r="M55" s="81"/>
      <c r="N55" s="93"/>
      <c r="O55" s="52" t="s">
        <v>45</v>
      </c>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4"/>
    </row>
    <row r="56" spans="1:45" ht="25" customHeight="1" thickBot="1">
      <c r="A56" s="90"/>
      <c r="B56" s="82"/>
      <c r="C56" s="82"/>
      <c r="D56" s="82"/>
      <c r="E56" s="82"/>
      <c r="F56" s="92"/>
      <c r="G56" s="82"/>
      <c r="H56" s="82"/>
      <c r="I56" s="82"/>
      <c r="J56" s="82"/>
      <c r="K56" s="82"/>
      <c r="L56" s="82"/>
      <c r="M56" s="82"/>
      <c r="N56" s="94"/>
      <c r="O56" s="55" t="s">
        <v>46</v>
      </c>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7"/>
    </row>
    <row r="57" spans="1:45" ht="25" customHeight="1">
      <c r="A57" s="89">
        <v>28</v>
      </c>
      <c r="B57" s="83"/>
      <c r="C57" s="83"/>
      <c r="D57" s="83"/>
      <c r="E57" s="83"/>
      <c r="F57" s="87"/>
      <c r="G57" s="83"/>
      <c r="H57" s="83"/>
      <c r="I57" s="83"/>
      <c r="J57" s="83"/>
      <c r="K57" s="83"/>
      <c r="L57" s="83"/>
      <c r="M57" s="83"/>
      <c r="N57" s="85"/>
      <c r="O57" s="52" t="s">
        <v>45</v>
      </c>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4"/>
    </row>
    <row r="58" spans="1:45" ht="25" customHeight="1" thickBot="1">
      <c r="A58" s="90"/>
      <c r="B58" s="84"/>
      <c r="C58" s="84"/>
      <c r="D58" s="84"/>
      <c r="E58" s="84"/>
      <c r="F58" s="88"/>
      <c r="G58" s="84"/>
      <c r="H58" s="84"/>
      <c r="I58" s="84"/>
      <c r="J58" s="84"/>
      <c r="K58" s="84"/>
      <c r="L58" s="84"/>
      <c r="M58" s="84"/>
      <c r="N58" s="86"/>
      <c r="O58" s="55" t="s">
        <v>46</v>
      </c>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7"/>
    </row>
    <row r="59" spans="1:45" ht="25" customHeight="1">
      <c r="A59" s="89">
        <v>29</v>
      </c>
      <c r="B59" s="81"/>
      <c r="C59" s="81"/>
      <c r="D59" s="81"/>
      <c r="E59" s="81"/>
      <c r="F59" s="91"/>
      <c r="G59" s="81"/>
      <c r="H59" s="81"/>
      <c r="I59" s="81"/>
      <c r="J59" s="81"/>
      <c r="K59" s="81"/>
      <c r="L59" s="81"/>
      <c r="M59" s="81"/>
      <c r="N59" s="93"/>
      <c r="O59" s="52" t="s">
        <v>45</v>
      </c>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4"/>
    </row>
    <row r="60" spans="1:45" ht="25" customHeight="1" thickBot="1">
      <c r="A60" s="90"/>
      <c r="B60" s="82"/>
      <c r="C60" s="82"/>
      <c r="D60" s="82"/>
      <c r="E60" s="82"/>
      <c r="F60" s="92"/>
      <c r="G60" s="82"/>
      <c r="H60" s="82"/>
      <c r="I60" s="82"/>
      <c r="J60" s="82"/>
      <c r="K60" s="82"/>
      <c r="L60" s="82"/>
      <c r="M60" s="82"/>
      <c r="N60" s="94"/>
      <c r="O60" s="55" t="s">
        <v>46</v>
      </c>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7"/>
    </row>
    <row r="61" spans="1:45" ht="25" customHeight="1">
      <c r="A61" s="89">
        <v>30</v>
      </c>
      <c r="B61" s="83"/>
      <c r="C61" s="83"/>
      <c r="D61" s="83"/>
      <c r="E61" s="83"/>
      <c r="F61" s="87"/>
      <c r="G61" s="83"/>
      <c r="H61" s="83"/>
      <c r="I61" s="83"/>
      <c r="J61" s="83"/>
      <c r="K61" s="83"/>
      <c r="L61" s="83"/>
      <c r="M61" s="83"/>
      <c r="N61" s="85"/>
      <c r="O61" s="52" t="s">
        <v>45</v>
      </c>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4"/>
    </row>
    <row r="62" spans="1:45" ht="25" customHeight="1" thickBot="1">
      <c r="A62" s="90"/>
      <c r="B62" s="84"/>
      <c r="C62" s="84"/>
      <c r="D62" s="84"/>
      <c r="E62" s="84"/>
      <c r="F62" s="88"/>
      <c r="G62" s="84"/>
      <c r="H62" s="84"/>
      <c r="I62" s="84"/>
      <c r="J62" s="84"/>
      <c r="K62" s="84"/>
      <c r="L62" s="84"/>
      <c r="M62" s="84"/>
      <c r="N62" s="86"/>
      <c r="O62" s="55" t="s">
        <v>46</v>
      </c>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7"/>
    </row>
    <row r="63" spans="1:45" ht="25" customHeight="1">
      <c r="A63" s="89">
        <v>31</v>
      </c>
      <c r="B63" s="81"/>
      <c r="C63" s="81"/>
      <c r="D63" s="81"/>
      <c r="E63" s="81"/>
      <c r="F63" s="91"/>
      <c r="G63" s="81"/>
      <c r="H63" s="81"/>
      <c r="I63" s="81"/>
      <c r="J63" s="81"/>
      <c r="K63" s="81"/>
      <c r="L63" s="81"/>
      <c r="M63" s="81"/>
      <c r="N63" s="93"/>
      <c r="O63" s="52" t="s">
        <v>45</v>
      </c>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4"/>
    </row>
    <row r="64" spans="1:45" ht="25" customHeight="1" thickBot="1">
      <c r="A64" s="90"/>
      <c r="B64" s="82"/>
      <c r="C64" s="82"/>
      <c r="D64" s="82"/>
      <c r="E64" s="82"/>
      <c r="F64" s="92"/>
      <c r="G64" s="82"/>
      <c r="H64" s="82"/>
      <c r="I64" s="82"/>
      <c r="J64" s="82"/>
      <c r="K64" s="82"/>
      <c r="L64" s="82"/>
      <c r="M64" s="82"/>
      <c r="N64" s="94"/>
      <c r="O64" s="55" t="s">
        <v>46</v>
      </c>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7"/>
    </row>
    <row r="65" spans="1:45" ht="25" customHeight="1">
      <c r="A65" s="89">
        <v>32</v>
      </c>
      <c r="B65" s="83"/>
      <c r="C65" s="83"/>
      <c r="D65" s="83"/>
      <c r="E65" s="83"/>
      <c r="F65" s="87"/>
      <c r="G65" s="83"/>
      <c r="H65" s="83"/>
      <c r="I65" s="83"/>
      <c r="J65" s="83"/>
      <c r="K65" s="83"/>
      <c r="L65" s="83"/>
      <c r="M65" s="83"/>
      <c r="N65" s="85"/>
      <c r="O65" s="52" t="s">
        <v>45</v>
      </c>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4"/>
    </row>
    <row r="66" spans="1:45" ht="25" customHeight="1" thickBot="1">
      <c r="A66" s="90"/>
      <c r="B66" s="84"/>
      <c r="C66" s="84"/>
      <c r="D66" s="84"/>
      <c r="E66" s="84"/>
      <c r="F66" s="88"/>
      <c r="G66" s="84"/>
      <c r="H66" s="84"/>
      <c r="I66" s="84"/>
      <c r="J66" s="84"/>
      <c r="K66" s="84"/>
      <c r="L66" s="84"/>
      <c r="M66" s="84"/>
      <c r="N66" s="86"/>
      <c r="O66" s="55" t="s">
        <v>46</v>
      </c>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7"/>
    </row>
    <row r="67" spans="1:45" ht="25" customHeight="1">
      <c r="A67" s="89">
        <v>33</v>
      </c>
      <c r="B67" s="81"/>
      <c r="C67" s="81"/>
      <c r="D67" s="81"/>
      <c r="E67" s="81"/>
      <c r="F67" s="91"/>
      <c r="G67" s="81"/>
      <c r="H67" s="81"/>
      <c r="I67" s="81"/>
      <c r="J67" s="81"/>
      <c r="K67" s="81"/>
      <c r="L67" s="81"/>
      <c r="M67" s="81"/>
      <c r="N67" s="93"/>
      <c r="O67" s="52" t="s">
        <v>45</v>
      </c>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4"/>
    </row>
    <row r="68" spans="1:45" ht="25" customHeight="1" thickBot="1">
      <c r="A68" s="90"/>
      <c r="B68" s="82"/>
      <c r="C68" s="82"/>
      <c r="D68" s="82"/>
      <c r="E68" s="82"/>
      <c r="F68" s="92"/>
      <c r="G68" s="82"/>
      <c r="H68" s="82"/>
      <c r="I68" s="82"/>
      <c r="J68" s="82"/>
      <c r="K68" s="82"/>
      <c r="L68" s="82"/>
      <c r="M68" s="82"/>
      <c r="N68" s="94"/>
      <c r="O68" s="55" t="s">
        <v>46</v>
      </c>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7"/>
    </row>
    <row r="69" spans="1:45" ht="25" customHeight="1">
      <c r="A69" s="89">
        <v>34</v>
      </c>
      <c r="B69" s="83"/>
      <c r="C69" s="83"/>
      <c r="D69" s="83"/>
      <c r="E69" s="83"/>
      <c r="F69" s="87"/>
      <c r="G69" s="83"/>
      <c r="H69" s="83"/>
      <c r="I69" s="83"/>
      <c r="J69" s="83"/>
      <c r="K69" s="83"/>
      <c r="L69" s="83"/>
      <c r="M69" s="83"/>
      <c r="N69" s="85"/>
      <c r="O69" s="52" t="s">
        <v>45</v>
      </c>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4"/>
    </row>
    <row r="70" spans="1:45" ht="25" customHeight="1" thickBot="1">
      <c r="A70" s="90"/>
      <c r="B70" s="84"/>
      <c r="C70" s="84"/>
      <c r="D70" s="84"/>
      <c r="E70" s="84"/>
      <c r="F70" s="88"/>
      <c r="G70" s="84"/>
      <c r="H70" s="84"/>
      <c r="I70" s="84"/>
      <c r="J70" s="84"/>
      <c r="K70" s="84"/>
      <c r="L70" s="84"/>
      <c r="M70" s="84"/>
      <c r="N70" s="86"/>
      <c r="O70" s="55" t="s">
        <v>46</v>
      </c>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7"/>
    </row>
    <row r="71" spans="1:45" ht="25" customHeight="1">
      <c r="A71" s="89">
        <v>35</v>
      </c>
      <c r="B71" s="81"/>
      <c r="C71" s="81"/>
      <c r="D71" s="81"/>
      <c r="E71" s="81"/>
      <c r="F71" s="91"/>
      <c r="G71" s="81"/>
      <c r="H71" s="81"/>
      <c r="I71" s="81"/>
      <c r="J71" s="81"/>
      <c r="K71" s="81"/>
      <c r="L71" s="81"/>
      <c r="M71" s="81"/>
      <c r="N71" s="93"/>
      <c r="O71" s="52" t="s">
        <v>45</v>
      </c>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4"/>
    </row>
    <row r="72" spans="1:45" ht="25" customHeight="1" thickBot="1">
      <c r="A72" s="90"/>
      <c r="B72" s="82"/>
      <c r="C72" s="82"/>
      <c r="D72" s="82"/>
      <c r="E72" s="82"/>
      <c r="F72" s="92"/>
      <c r="G72" s="82"/>
      <c r="H72" s="82"/>
      <c r="I72" s="82"/>
      <c r="J72" s="82"/>
      <c r="K72" s="82"/>
      <c r="L72" s="82"/>
      <c r="M72" s="82"/>
      <c r="N72" s="94"/>
      <c r="O72" s="55" t="s">
        <v>46</v>
      </c>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7"/>
    </row>
    <row r="73" spans="1:45" ht="25" customHeight="1">
      <c r="A73" s="89">
        <v>36</v>
      </c>
      <c r="B73" s="83"/>
      <c r="C73" s="83"/>
      <c r="D73" s="83"/>
      <c r="E73" s="83"/>
      <c r="F73" s="87"/>
      <c r="G73" s="83"/>
      <c r="H73" s="83"/>
      <c r="I73" s="83"/>
      <c r="J73" s="83"/>
      <c r="K73" s="83"/>
      <c r="L73" s="83"/>
      <c r="M73" s="83"/>
      <c r="N73" s="85"/>
      <c r="O73" s="52" t="s">
        <v>45</v>
      </c>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4"/>
    </row>
    <row r="74" spans="1:45" ht="25" customHeight="1" thickBot="1">
      <c r="A74" s="90"/>
      <c r="B74" s="84"/>
      <c r="C74" s="84"/>
      <c r="D74" s="84"/>
      <c r="E74" s="84"/>
      <c r="F74" s="88"/>
      <c r="G74" s="84"/>
      <c r="H74" s="84"/>
      <c r="I74" s="84"/>
      <c r="J74" s="84"/>
      <c r="K74" s="84"/>
      <c r="L74" s="84"/>
      <c r="M74" s="84"/>
      <c r="N74" s="86"/>
      <c r="O74" s="55" t="s">
        <v>46</v>
      </c>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7"/>
    </row>
    <row r="75" spans="1:45" ht="25" customHeight="1">
      <c r="A75" s="89">
        <v>37</v>
      </c>
      <c r="B75" s="81"/>
      <c r="C75" s="81"/>
      <c r="D75" s="81"/>
      <c r="E75" s="81"/>
      <c r="F75" s="91"/>
      <c r="G75" s="81"/>
      <c r="H75" s="81"/>
      <c r="I75" s="81"/>
      <c r="J75" s="81"/>
      <c r="K75" s="81"/>
      <c r="L75" s="81"/>
      <c r="M75" s="81"/>
      <c r="N75" s="93"/>
      <c r="O75" s="52" t="s">
        <v>45</v>
      </c>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4"/>
    </row>
    <row r="76" spans="1:45" ht="25" customHeight="1" thickBot="1">
      <c r="A76" s="90"/>
      <c r="B76" s="82"/>
      <c r="C76" s="82"/>
      <c r="D76" s="82"/>
      <c r="E76" s="82"/>
      <c r="F76" s="92"/>
      <c r="G76" s="82"/>
      <c r="H76" s="82"/>
      <c r="I76" s="82"/>
      <c r="J76" s="82"/>
      <c r="K76" s="82"/>
      <c r="L76" s="82"/>
      <c r="M76" s="82"/>
      <c r="N76" s="94"/>
      <c r="O76" s="55" t="s">
        <v>46</v>
      </c>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7"/>
    </row>
    <row r="77" spans="1:45" ht="25" customHeight="1">
      <c r="A77" s="89">
        <v>38</v>
      </c>
      <c r="B77" s="83"/>
      <c r="C77" s="83"/>
      <c r="D77" s="83"/>
      <c r="E77" s="83"/>
      <c r="F77" s="87"/>
      <c r="G77" s="83"/>
      <c r="H77" s="83"/>
      <c r="I77" s="83"/>
      <c r="J77" s="83"/>
      <c r="K77" s="83"/>
      <c r="L77" s="83"/>
      <c r="M77" s="83"/>
      <c r="N77" s="85"/>
      <c r="O77" s="52" t="s">
        <v>45</v>
      </c>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4"/>
    </row>
    <row r="78" spans="1:45" ht="25" customHeight="1" thickBot="1">
      <c r="A78" s="90"/>
      <c r="B78" s="84"/>
      <c r="C78" s="84"/>
      <c r="D78" s="84"/>
      <c r="E78" s="84"/>
      <c r="F78" s="88"/>
      <c r="G78" s="84"/>
      <c r="H78" s="84"/>
      <c r="I78" s="84"/>
      <c r="J78" s="84"/>
      <c r="K78" s="84"/>
      <c r="L78" s="84"/>
      <c r="M78" s="84"/>
      <c r="N78" s="86"/>
      <c r="O78" s="55" t="s">
        <v>46</v>
      </c>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7"/>
    </row>
    <row r="79" spans="1:45" ht="25" customHeight="1">
      <c r="A79" s="89">
        <v>39</v>
      </c>
      <c r="B79" s="81"/>
      <c r="C79" s="81"/>
      <c r="D79" s="81"/>
      <c r="E79" s="81"/>
      <c r="F79" s="91"/>
      <c r="G79" s="81"/>
      <c r="H79" s="81"/>
      <c r="I79" s="81"/>
      <c r="J79" s="81"/>
      <c r="K79" s="81"/>
      <c r="L79" s="81"/>
      <c r="M79" s="81"/>
      <c r="N79" s="93"/>
      <c r="O79" s="52" t="s">
        <v>45</v>
      </c>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4"/>
    </row>
    <row r="80" spans="1:45" ht="25" customHeight="1" thickBot="1">
      <c r="A80" s="90"/>
      <c r="B80" s="82"/>
      <c r="C80" s="82"/>
      <c r="D80" s="82"/>
      <c r="E80" s="82"/>
      <c r="F80" s="92"/>
      <c r="G80" s="82"/>
      <c r="H80" s="82"/>
      <c r="I80" s="82"/>
      <c r="J80" s="82"/>
      <c r="K80" s="82"/>
      <c r="L80" s="82"/>
      <c r="M80" s="82"/>
      <c r="N80" s="94"/>
      <c r="O80" s="55" t="s">
        <v>46</v>
      </c>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7"/>
    </row>
    <row r="81" spans="1:45" ht="25" customHeight="1">
      <c r="A81" s="89">
        <v>40</v>
      </c>
      <c r="B81" s="83"/>
      <c r="C81" s="83"/>
      <c r="D81" s="83"/>
      <c r="E81" s="83"/>
      <c r="F81" s="87"/>
      <c r="G81" s="83"/>
      <c r="H81" s="83"/>
      <c r="I81" s="83"/>
      <c r="J81" s="83"/>
      <c r="K81" s="83"/>
      <c r="L81" s="83"/>
      <c r="M81" s="83"/>
      <c r="N81" s="85"/>
      <c r="O81" s="52" t="s">
        <v>45</v>
      </c>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4"/>
    </row>
    <row r="82" spans="1:45" ht="25" customHeight="1" thickBot="1">
      <c r="A82" s="90"/>
      <c r="B82" s="84"/>
      <c r="C82" s="84"/>
      <c r="D82" s="84"/>
      <c r="E82" s="84"/>
      <c r="F82" s="88"/>
      <c r="G82" s="84"/>
      <c r="H82" s="84"/>
      <c r="I82" s="84"/>
      <c r="J82" s="84"/>
      <c r="K82" s="84"/>
      <c r="L82" s="84"/>
      <c r="M82" s="84"/>
      <c r="N82" s="86"/>
      <c r="O82" s="55" t="s">
        <v>46</v>
      </c>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7"/>
    </row>
    <row r="83" spans="1:45" ht="25" customHeight="1">
      <c r="A83" s="89">
        <v>41</v>
      </c>
      <c r="B83" s="81"/>
      <c r="C83" s="81"/>
      <c r="D83" s="81"/>
      <c r="E83" s="81"/>
      <c r="F83" s="91"/>
      <c r="G83" s="81"/>
      <c r="H83" s="81"/>
      <c r="I83" s="81"/>
      <c r="J83" s="81"/>
      <c r="K83" s="81"/>
      <c r="L83" s="81"/>
      <c r="M83" s="81"/>
      <c r="N83" s="93"/>
      <c r="O83" s="52" t="s">
        <v>45</v>
      </c>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4"/>
    </row>
    <row r="84" spans="1:45" ht="25" customHeight="1" thickBot="1">
      <c r="A84" s="90"/>
      <c r="B84" s="82"/>
      <c r="C84" s="82"/>
      <c r="D84" s="82"/>
      <c r="E84" s="82"/>
      <c r="F84" s="92"/>
      <c r="G84" s="82"/>
      <c r="H84" s="82"/>
      <c r="I84" s="82"/>
      <c r="J84" s="82"/>
      <c r="K84" s="82"/>
      <c r="L84" s="82"/>
      <c r="M84" s="82"/>
      <c r="N84" s="94"/>
      <c r="O84" s="55" t="s">
        <v>46</v>
      </c>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7"/>
    </row>
    <row r="85" spans="1:45" ht="25" customHeight="1">
      <c r="A85" s="89">
        <v>42</v>
      </c>
      <c r="B85" s="83"/>
      <c r="C85" s="83"/>
      <c r="D85" s="83"/>
      <c r="E85" s="83"/>
      <c r="F85" s="87"/>
      <c r="G85" s="83"/>
      <c r="H85" s="83"/>
      <c r="I85" s="83"/>
      <c r="J85" s="83"/>
      <c r="K85" s="83"/>
      <c r="L85" s="83"/>
      <c r="M85" s="83"/>
      <c r="N85" s="85"/>
      <c r="O85" s="52" t="s">
        <v>45</v>
      </c>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4"/>
    </row>
    <row r="86" spans="1:45" ht="25" customHeight="1" thickBot="1">
      <c r="A86" s="90"/>
      <c r="B86" s="84"/>
      <c r="C86" s="84"/>
      <c r="D86" s="84"/>
      <c r="E86" s="84"/>
      <c r="F86" s="88"/>
      <c r="G86" s="84"/>
      <c r="H86" s="84"/>
      <c r="I86" s="84"/>
      <c r="J86" s="84"/>
      <c r="K86" s="84"/>
      <c r="L86" s="84"/>
      <c r="M86" s="84"/>
      <c r="N86" s="86"/>
      <c r="O86" s="55" t="s">
        <v>46</v>
      </c>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7"/>
    </row>
    <row r="87" spans="1:45" ht="25" customHeight="1">
      <c r="A87" s="89">
        <v>43</v>
      </c>
      <c r="B87" s="81"/>
      <c r="C87" s="81"/>
      <c r="D87" s="81"/>
      <c r="E87" s="81"/>
      <c r="F87" s="91"/>
      <c r="G87" s="81"/>
      <c r="H87" s="81"/>
      <c r="I87" s="81"/>
      <c r="J87" s="81"/>
      <c r="K87" s="81"/>
      <c r="L87" s="81"/>
      <c r="M87" s="81"/>
      <c r="N87" s="93"/>
      <c r="O87" s="52" t="s">
        <v>45</v>
      </c>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4"/>
    </row>
    <row r="88" spans="1:45" ht="25" customHeight="1" thickBot="1">
      <c r="A88" s="90"/>
      <c r="B88" s="82"/>
      <c r="C88" s="82"/>
      <c r="D88" s="82"/>
      <c r="E88" s="82"/>
      <c r="F88" s="92"/>
      <c r="G88" s="82"/>
      <c r="H88" s="82"/>
      <c r="I88" s="82"/>
      <c r="J88" s="82"/>
      <c r="K88" s="82"/>
      <c r="L88" s="82"/>
      <c r="M88" s="82"/>
      <c r="N88" s="94"/>
      <c r="O88" s="55" t="s">
        <v>46</v>
      </c>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7"/>
    </row>
    <row r="89" spans="1:45" ht="25" customHeight="1">
      <c r="A89" s="89">
        <v>44</v>
      </c>
      <c r="B89" s="83"/>
      <c r="C89" s="83"/>
      <c r="D89" s="83"/>
      <c r="E89" s="83"/>
      <c r="F89" s="87"/>
      <c r="G89" s="83"/>
      <c r="H89" s="83"/>
      <c r="I89" s="83"/>
      <c r="J89" s="83"/>
      <c r="K89" s="83"/>
      <c r="L89" s="83"/>
      <c r="M89" s="83"/>
      <c r="N89" s="85"/>
      <c r="O89" s="52" t="s">
        <v>45</v>
      </c>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4"/>
    </row>
    <row r="90" spans="1:45" ht="25" customHeight="1" thickBot="1">
      <c r="A90" s="90"/>
      <c r="B90" s="84"/>
      <c r="C90" s="84"/>
      <c r="D90" s="84"/>
      <c r="E90" s="84"/>
      <c r="F90" s="88"/>
      <c r="G90" s="84"/>
      <c r="H90" s="84"/>
      <c r="I90" s="84"/>
      <c r="J90" s="84"/>
      <c r="K90" s="84"/>
      <c r="L90" s="84"/>
      <c r="M90" s="84"/>
      <c r="N90" s="86"/>
      <c r="O90" s="55" t="s">
        <v>46</v>
      </c>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7"/>
    </row>
    <row r="91" spans="1:45" ht="25" customHeight="1">
      <c r="A91" s="89">
        <v>45</v>
      </c>
      <c r="B91" s="81"/>
      <c r="C91" s="81"/>
      <c r="D91" s="81"/>
      <c r="E91" s="81"/>
      <c r="F91" s="91"/>
      <c r="G91" s="81"/>
      <c r="H91" s="81"/>
      <c r="I91" s="81"/>
      <c r="J91" s="81"/>
      <c r="K91" s="81"/>
      <c r="L91" s="81"/>
      <c r="M91" s="81"/>
      <c r="N91" s="93"/>
      <c r="O91" s="52" t="s">
        <v>45</v>
      </c>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4"/>
    </row>
    <row r="92" spans="1:45" ht="25" customHeight="1" thickBot="1">
      <c r="A92" s="90"/>
      <c r="B92" s="82"/>
      <c r="C92" s="82"/>
      <c r="D92" s="82"/>
      <c r="E92" s="82"/>
      <c r="F92" s="92"/>
      <c r="G92" s="82"/>
      <c r="H92" s="82"/>
      <c r="I92" s="82"/>
      <c r="J92" s="82"/>
      <c r="K92" s="82"/>
      <c r="L92" s="82"/>
      <c r="M92" s="82"/>
      <c r="N92" s="94"/>
      <c r="O92" s="55" t="s">
        <v>46</v>
      </c>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7"/>
    </row>
    <row r="93" spans="1:45" ht="25" customHeight="1">
      <c r="A93" s="89">
        <v>46</v>
      </c>
      <c r="B93" s="83"/>
      <c r="C93" s="83"/>
      <c r="D93" s="83"/>
      <c r="E93" s="83"/>
      <c r="F93" s="87"/>
      <c r="G93" s="83"/>
      <c r="H93" s="83"/>
      <c r="I93" s="83"/>
      <c r="J93" s="83"/>
      <c r="K93" s="83"/>
      <c r="L93" s="83"/>
      <c r="M93" s="83"/>
      <c r="N93" s="85"/>
      <c r="O93" s="52" t="s">
        <v>45</v>
      </c>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4"/>
    </row>
    <row r="94" spans="1:45" ht="25" customHeight="1" thickBot="1">
      <c r="A94" s="90"/>
      <c r="B94" s="84"/>
      <c r="C94" s="84"/>
      <c r="D94" s="84"/>
      <c r="E94" s="84"/>
      <c r="F94" s="88"/>
      <c r="G94" s="84"/>
      <c r="H94" s="84"/>
      <c r="I94" s="84"/>
      <c r="J94" s="84"/>
      <c r="K94" s="84"/>
      <c r="L94" s="84"/>
      <c r="M94" s="84"/>
      <c r="N94" s="86"/>
      <c r="O94" s="55" t="s">
        <v>46</v>
      </c>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7"/>
    </row>
    <row r="95" spans="1:45" ht="25" customHeight="1">
      <c r="A95" s="89">
        <v>47</v>
      </c>
      <c r="B95" s="81"/>
      <c r="C95" s="81"/>
      <c r="D95" s="81"/>
      <c r="E95" s="81"/>
      <c r="F95" s="91"/>
      <c r="G95" s="81"/>
      <c r="H95" s="81"/>
      <c r="I95" s="81"/>
      <c r="J95" s="81"/>
      <c r="K95" s="81"/>
      <c r="L95" s="81"/>
      <c r="M95" s="81"/>
      <c r="N95" s="93"/>
      <c r="O95" s="52" t="s">
        <v>45</v>
      </c>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4"/>
    </row>
    <row r="96" spans="1:45" ht="25" customHeight="1" thickBot="1">
      <c r="A96" s="90"/>
      <c r="B96" s="82"/>
      <c r="C96" s="82"/>
      <c r="D96" s="82"/>
      <c r="E96" s="82"/>
      <c r="F96" s="92"/>
      <c r="G96" s="82"/>
      <c r="H96" s="82"/>
      <c r="I96" s="82"/>
      <c r="J96" s="82"/>
      <c r="K96" s="82"/>
      <c r="L96" s="82"/>
      <c r="M96" s="82"/>
      <c r="N96" s="94"/>
      <c r="O96" s="55" t="s">
        <v>46</v>
      </c>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7"/>
    </row>
    <row r="97" spans="1:45" ht="25" customHeight="1">
      <c r="A97" s="89">
        <v>48</v>
      </c>
      <c r="B97" s="83"/>
      <c r="C97" s="83"/>
      <c r="D97" s="83"/>
      <c r="E97" s="83"/>
      <c r="F97" s="87"/>
      <c r="G97" s="83"/>
      <c r="H97" s="83"/>
      <c r="I97" s="83"/>
      <c r="J97" s="83"/>
      <c r="K97" s="83"/>
      <c r="L97" s="83"/>
      <c r="M97" s="83"/>
      <c r="N97" s="85"/>
      <c r="O97" s="52" t="s">
        <v>45</v>
      </c>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4"/>
    </row>
    <row r="98" spans="1:45" ht="25" customHeight="1" thickBot="1">
      <c r="A98" s="90"/>
      <c r="B98" s="84"/>
      <c r="C98" s="84"/>
      <c r="D98" s="84"/>
      <c r="E98" s="84"/>
      <c r="F98" s="88"/>
      <c r="G98" s="84"/>
      <c r="H98" s="84"/>
      <c r="I98" s="84"/>
      <c r="J98" s="84"/>
      <c r="K98" s="84"/>
      <c r="L98" s="84"/>
      <c r="M98" s="84"/>
      <c r="N98" s="86"/>
      <c r="O98" s="55" t="s">
        <v>46</v>
      </c>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7"/>
    </row>
    <row r="99" spans="1:45" ht="25" customHeight="1">
      <c r="A99" s="89">
        <v>49</v>
      </c>
      <c r="B99" s="81"/>
      <c r="C99" s="81"/>
      <c r="D99" s="81"/>
      <c r="E99" s="81"/>
      <c r="F99" s="91"/>
      <c r="G99" s="81"/>
      <c r="H99" s="81"/>
      <c r="I99" s="81"/>
      <c r="J99" s="81"/>
      <c r="K99" s="81"/>
      <c r="L99" s="81"/>
      <c r="M99" s="81"/>
      <c r="N99" s="93"/>
      <c r="O99" s="52" t="s">
        <v>45</v>
      </c>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4"/>
    </row>
    <row r="100" spans="1:45" ht="25" customHeight="1" thickBot="1">
      <c r="A100" s="90"/>
      <c r="B100" s="82"/>
      <c r="C100" s="82"/>
      <c r="D100" s="82"/>
      <c r="E100" s="82"/>
      <c r="F100" s="92"/>
      <c r="G100" s="82"/>
      <c r="H100" s="82"/>
      <c r="I100" s="82"/>
      <c r="J100" s="82"/>
      <c r="K100" s="82"/>
      <c r="L100" s="82"/>
      <c r="M100" s="82"/>
      <c r="N100" s="94"/>
      <c r="O100" s="55" t="s">
        <v>46</v>
      </c>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7"/>
    </row>
    <row r="101" spans="1:45" ht="25" customHeight="1">
      <c r="A101" s="89">
        <v>50</v>
      </c>
      <c r="B101" s="83"/>
      <c r="C101" s="83"/>
      <c r="D101" s="83"/>
      <c r="E101" s="83"/>
      <c r="F101" s="87"/>
      <c r="G101" s="83"/>
      <c r="H101" s="83"/>
      <c r="I101" s="83"/>
      <c r="J101" s="83"/>
      <c r="K101" s="83"/>
      <c r="L101" s="83"/>
      <c r="M101" s="83"/>
      <c r="N101" s="85"/>
      <c r="O101" s="52" t="s">
        <v>45</v>
      </c>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4"/>
    </row>
    <row r="102" spans="1:45" ht="25" customHeight="1" thickBot="1">
      <c r="A102" s="90"/>
      <c r="B102" s="84"/>
      <c r="C102" s="84"/>
      <c r="D102" s="84"/>
      <c r="E102" s="84"/>
      <c r="F102" s="88"/>
      <c r="G102" s="84"/>
      <c r="H102" s="84"/>
      <c r="I102" s="84"/>
      <c r="J102" s="84"/>
      <c r="K102" s="84"/>
      <c r="L102" s="84"/>
      <c r="M102" s="84"/>
      <c r="N102" s="86"/>
      <c r="O102" s="55" t="s">
        <v>46</v>
      </c>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7"/>
    </row>
  </sheetData>
  <autoFilter ref="A2:AS2" xr:uid="{00000000-0001-0000-0000-000000000000}"/>
  <dataConsolidate/>
  <mergeCells count="700">
    <mergeCell ref="M3:M4"/>
    <mergeCell ref="N3:N4"/>
    <mergeCell ref="H3:H4"/>
    <mergeCell ref="J3:J4"/>
    <mergeCell ref="L3:L4"/>
    <mergeCell ref="H5:H6"/>
    <mergeCell ref="I5:I6"/>
    <mergeCell ref="K5:K6"/>
    <mergeCell ref="A5:A6"/>
    <mergeCell ref="B5:B6"/>
    <mergeCell ref="C5:C6"/>
    <mergeCell ref="D5:D6"/>
    <mergeCell ref="E5:E6"/>
    <mergeCell ref="F3:F4"/>
    <mergeCell ref="A3:A4"/>
    <mergeCell ref="B3:B4"/>
    <mergeCell ref="C3:C4"/>
    <mergeCell ref="D3:D4"/>
    <mergeCell ref="E3:E4"/>
    <mergeCell ref="G3:G4"/>
    <mergeCell ref="I3:I4"/>
    <mergeCell ref="K3:K4"/>
    <mergeCell ref="K9:K10"/>
    <mergeCell ref="A9:A10"/>
    <mergeCell ref="B9:B10"/>
    <mergeCell ref="C9:C10"/>
    <mergeCell ref="D9:D10"/>
    <mergeCell ref="E9:E10"/>
    <mergeCell ref="M5:M6"/>
    <mergeCell ref="N5:N6"/>
    <mergeCell ref="A7:A8"/>
    <mergeCell ref="B7:B8"/>
    <mergeCell ref="C7:C8"/>
    <mergeCell ref="D7:D8"/>
    <mergeCell ref="E7:E8"/>
    <mergeCell ref="F7:F8"/>
    <mergeCell ref="G7:G8"/>
    <mergeCell ref="H7:H8"/>
    <mergeCell ref="I7:I8"/>
    <mergeCell ref="K7:K8"/>
    <mergeCell ref="M7:M8"/>
    <mergeCell ref="N7:N8"/>
    <mergeCell ref="J5:J6"/>
    <mergeCell ref="J7:J8"/>
    <mergeCell ref="F5:F6"/>
    <mergeCell ref="G5:G6"/>
    <mergeCell ref="B13:B14"/>
    <mergeCell ref="C13:C14"/>
    <mergeCell ref="D13:D14"/>
    <mergeCell ref="E13:E14"/>
    <mergeCell ref="M9:M10"/>
    <mergeCell ref="N9:N10"/>
    <mergeCell ref="A11:A12"/>
    <mergeCell ref="B11:B12"/>
    <mergeCell ref="C11:C12"/>
    <mergeCell ref="D11:D12"/>
    <mergeCell ref="E11:E12"/>
    <mergeCell ref="F11:F12"/>
    <mergeCell ref="G11:G12"/>
    <mergeCell ref="H11:H12"/>
    <mergeCell ref="I11:I12"/>
    <mergeCell ref="K11:K12"/>
    <mergeCell ref="M11:M12"/>
    <mergeCell ref="N11:N12"/>
    <mergeCell ref="J9:J10"/>
    <mergeCell ref="J11:J12"/>
    <mergeCell ref="F9:F10"/>
    <mergeCell ref="G9:G10"/>
    <mergeCell ref="H9:H10"/>
    <mergeCell ref="I9:I10"/>
    <mergeCell ref="D17:D18"/>
    <mergeCell ref="E17:E18"/>
    <mergeCell ref="M13:M14"/>
    <mergeCell ref="N13:N14"/>
    <mergeCell ref="A15:A16"/>
    <mergeCell ref="B15:B16"/>
    <mergeCell ref="C15:C16"/>
    <mergeCell ref="D15:D16"/>
    <mergeCell ref="E15:E16"/>
    <mergeCell ref="F15:F16"/>
    <mergeCell ref="G15:G16"/>
    <mergeCell ref="H15:H16"/>
    <mergeCell ref="I15:I16"/>
    <mergeCell ref="K15:K16"/>
    <mergeCell ref="M15:M16"/>
    <mergeCell ref="N15:N16"/>
    <mergeCell ref="J13:J14"/>
    <mergeCell ref="J15:J16"/>
    <mergeCell ref="F13:F14"/>
    <mergeCell ref="G13:G14"/>
    <mergeCell ref="H13:H14"/>
    <mergeCell ref="I13:I14"/>
    <mergeCell ref="K13:K14"/>
    <mergeCell ref="A13:A14"/>
    <mergeCell ref="M17:M18"/>
    <mergeCell ref="N17:N18"/>
    <mergeCell ref="A19:A20"/>
    <mergeCell ref="B19:B20"/>
    <mergeCell ref="C19:C20"/>
    <mergeCell ref="D19:D20"/>
    <mergeCell ref="E19:E20"/>
    <mergeCell ref="F19:F20"/>
    <mergeCell ref="G19:G20"/>
    <mergeCell ref="H19:H20"/>
    <mergeCell ref="I19:I20"/>
    <mergeCell ref="K19:K20"/>
    <mergeCell ref="M19:M20"/>
    <mergeCell ref="N19:N20"/>
    <mergeCell ref="J17:J18"/>
    <mergeCell ref="J19:J20"/>
    <mergeCell ref="F17:F18"/>
    <mergeCell ref="G17:G18"/>
    <mergeCell ref="H17:H18"/>
    <mergeCell ref="I17:I18"/>
    <mergeCell ref="K17:K18"/>
    <mergeCell ref="A17:A18"/>
    <mergeCell ref="B17:B18"/>
    <mergeCell ref="C17:C18"/>
    <mergeCell ref="N21:N22"/>
    <mergeCell ref="A23:A24"/>
    <mergeCell ref="B23:B24"/>
    <mergeCell ref="C23:C24"/>
    <mergeCell ref="D23:D24"/>
    <mergeCell ref="E23:E24"/>
    <mergeCell ref="F23:F24"/>
    <mergeCell ref="G23:G24"/>
    <mergeCell ref="H23:H24"/>
    <mergeCell ref="I23:I24"/>
    <mergeCell ref="K23:K24"/>
    <mergeCell ref="M23:M24"/>
    <mergeCell ref="N23:N24"/>
    <mergeCell ref="J21:J22"/>
    <mergeCell ref="J23:J24"/>
    <mergeCell ref="F21:F22"/>
    <mergeCell ref="G21:G22"/>
    <mergeCell ref="H21:H22"/>
    <mergeCell ref="I21:I22"/>
    <mergeCell ref="K21:K22"/>
    <mergeCell ref="A21:A22"/>
    <mergeCell ref="B21:B22"/>
    <mergeCell ref="C21:C22"/>
    <mergeCell ref="D21:D22"/>
    <mergeCell ref="H25:H26"/>
    <mergeCell ref="I25:I26"/>
    <mergeCell ref="K25:K26"/>
    <mergeCell ref="A25:A26"/>
    <mergeCell ref="B25:B26"/>
    <mergeCell ref="C25:C26"/>
    <mergeCell ref="D25:D26"/>
    <mergeCell ref="E25:E26"/>
    <mergeCell ref="M21:M22"/>
    <mergeCell ref="E21:E22"/>
    <mergeCell ref="K29:K30"/>
    <mergeCell ref="A29:A30"/>
    <mergeCell ref="B29:B30"/>
    <mergeCell ref="C29:C30"/>
    <mergeCell ref="D29:D30"/>
    <mergeCell ref="E29:E30"/>
    <mergeCell ref="M25:M26"/>
    <mergeCell ref="N25:N26"/>
    <mergeCell ref="A27:A28"/>
    <mergeCell ref="B27:B28"/>
    <mergeCell ref="C27:C28"/>
    <mergeCell ref="D27:D28"/>
    <mergeCell ref="E27:E28"/>
    <mergeCell ref="F27:F28"/>
    <mergeCell ref="G27:G28"/>
    <mergeCell ref="H27:H28"/>
    <mergeCell ref="I27:I28"/>
    <mergeCell ref="K27:K28"/>
    <mergeCell ref="M27:M28"/>
    <mergeCell ref="N27:N28"/>
    <mergeCell ref="J25:J26"/>
    <mergeCell ref="J27:J28"/>
    <mergeCell ref="F25:F26"/>
    <mergeCell ref="G25:G26"/>
    <mergeCell ref="B33:B34"/>
    <mergeCell ref="C33:C34"/>
    <mergeCell ref="D33:D34"/>
    <mergeCell ref="E33:E34"/>
    <mergeCell ref="M29:M30"/>
    <mergeCell ref="N29:N30"/>
    <mergeCell ref="A31:A32"/>
    <mergeCell ref="B31:B32"/>
    <mergeCell ref="C31:C32"/>
    <mergeCell ref="D31:D32"/>
    <mergeCell ref="E31:E32"/>
    <mergeCell ref="F31:F32"/>
    <mergeCell ref="G31:G32"/>
    <mergeCell ref="H31:H32"/>
    <mergeCell ref="I31:I32"/>
    <mergeCell ref="K31:K32"/>
    <mergeCell ref="M31:M32"/>
    <mergeCell ref="N31:N32"/>
    <mergeCell ref="J29:J30"/>
    <mergeCell ref="J31:J32"/>
    <mergeCell ref="F29:F30"/>
    <mergeCell ref="G29:G30"/>
    <mergeCell ref="H29:H30"/>
    <mergeCell ref="I29:I30"/>
    <mergeCell ref="D37:D38"/>
    <mergeCell ref="E37:E38"/>
    <mergeCell ref="M33:M34"/>
    <mergeCell ref="N33:N34"/>
    <mergeCell ref="A35:A36"/>
    <mergeCell ref="B35:B36"/>
    <mergeCell ref="C35:C36"/>
    <mergeCell ref="D35:D36"/>
    <mergeCell ref="E35:E36"/>
    <mergeCell ref="F35:F36"/>
    <mergeCell ref="G35:G36"/>
    <mergeCell ref="H35:H36"/>
    <mergeCell ref="I35:I36"/>
    <mergeCell ref="K35:K36"/>
    <mergeCell ref="M35:M36"/>
    <mergeCell ref="N35:N36"/>
    <mergeCell ref="J33:J34"/>
    <mergeCell ref="J35:J36"/>
    <mergeCell ref="F33:F34"/>
    <mergeCell ref="G33:G34"/>
    <mergeCell ref="H33:H34"/>
    <mergeCell ref="I33:I34"/>
    <mergeCell ref="K33:K34"/>
    <mergeCell ref="A33:A34"/>
    <mergeCell ref="M37:M38"/>
    <mergeCell ref="N37:N38"/>
    <mergeCell ref="A39:A40"/>
    <mergeCell ref="B39:B40"/>
    <mergeCell ref="C39:C40"/>
    <mergeCell ref="D39:D40"/>
    <mergeCell ref="E39:E40"/>
    <mergeCell ref="F39:F40"/>
    <mergeCell ref="G39:G40"/>
    <mergeCell ref="H39:H40"/>
    <mergeCell ref="I39:I40"/>
    <mergeCell ref="K39:K40"/>
    <mergeCell ref="M39:M40"/>
    <mergeCell ref="N39:N40"/>
    <mergeCell ref="J37:J38"/>
    <mergeCell ref="J39:J40"/>
    <mergeCell ref="F37:F38"/>
    <mergeCell ref="G37:G38"/>
    <mergeCell ref="H37:H38"/>
    <mergeCell ref="I37:I38"/>
    <mergeCell ref="K37:K38"/>
    <mergeCell ref="A37:A38"/>
    <mergeCell ref="B37:B38"/>
    <mergeCell ref="C37:C38"/>
    <mergeCell ref="N41:N42"/>
    <mergeCell ref="A43:A44"/>
    <mergeCell ref="B43:B44"/>
    <mergeCell ref="C43:C44"/>
    <mergeCell ref="D43:D44"/>
    <mergeCell ref="E43:E44"/>
    <mergeCell ref="F43:F44"/>
    <mergeCell ref="G43:G44"/>
    <mergeCell ref="H43:H44"/>
    <mergeCell ref="I43:I44"/>
    <mergeCell ref="K43:K44"/>
    <mergeCell ref="M43:M44"/>
    <mergeCell ref="N43:N44"/>
    <mergeCell ref="J41:J42"/>
    <mergeCell ref="J43:J44"/>
    <mergeCell ref="F41:F42"/>
    <mergeCell ref="G41:G42"/>
    <mergeCell ref="H41:H42"/>
    <mergeCell ref="I41:I42"/>
    <mergeCell ref="K41:K42"/>
    <mergeCell ref="A41:A42"/>
    <mergeCell ref="B41:B42"/>
    <mergeCell ref="C41:C42"/>
    <mergeCell ref="D41:D42"/>
    <mergeCell ref="H45:H46"/>
    <mergeCell ref="I45:I46"/>
    <mergeCell ref="K45:K46"/>
    <mergeCell ref="A45:A46"/>
    <mergeCell ref="B45:B46"/>
    <mergeCell ref="C45:C46"/>
    <mergeCell ref="D45:D46"/>
    <mergeCell ref="E45:E46"/>
    <mergeCell ref="M41:M42"/>
    <mergeCell ref="E41:E42"/>
    <mergeCell ref="K49:K50"/>
    <mergeCell ref="A49:A50"/>
    <mergeCell ref="B49:B50"/>
    <mergeCell ref="C49:C50"/>
    <mergeCell ref="D49:D50"/>
    <mergeCell ref="E49:E50"/>
    <mergeCell ref="M45:M46"/>
    <mergeCell ref="N45:N46"/>
    <mergeCell ref="A47:A48"/>
    <mergeCell ref="B47:B48"/>
    <mergeCell ref="C47:C48"/>
    <mergeCell ref="D47:D48"/>
    <mergeCell ref="E47:E48"/>
    <mergeCell ref="F47:F48"/>
    <mergeCell ref="G47:G48"/>
    <mergeCell ref="H47:H48"/>
    <mergeCell ref="I47:I48"/>
    <mergeCell ref="K47:K48"/>
    <mergeCell ref="M47:M48"/>
    <mergeCell ref="N47:N48"/>
    <mergeCell ref="J45:J46"/>
    <mergeCell ref="J47:J48"/>
    <mergeCell ref="F45:F46"/>
    <mergeCell ref="G45:G46"/>
    <mergeCell ref="B53:B54"/>
    <mergeCell ref="C53:C54"/>
    <mergeCell ref="D53:D54"/>
    <mergeCell ref="E53:E54"/>
    <mergeCell ref="M49:M50"/>
    <mergeCell ref="N49:N50"/>
    <mergeCell ref="A51:A52"/>
    <mergeCell ref="B51:B52"/>
    <mergeCell ref="C51:C52"/>
    <mergeCell ref="D51:D52"/>
    <mergeCell ref="E51:E52"/>
    <mergeCell ref="F51:F52"/>
    <mergeCell ref="G51:G52"/>
    <mergeCell ref="H51:H52"/>
    <mergeCell ref="I51:I52"/>
    <mergeCell ref="K51:K52"/>
    <mergeCell ref="M51:M52"/>
    <mergeCell ref="N51:N52"/>
    <mergeCell ref="J49:J50"/>
    <mergeCell ref="J51:J52"/>
    <mergeCell ref="F49:F50"/>
    <mergeCell ref="G49:G50"/>
    <mergeCell ref="H49:H50"/>
    <mergeCell ref="I49:I50"/>
    <mergeCell ref="D57:D58"/>
    <mergeCell ref="E57:E58"/>
    <mergeCell ref="M53:M54"/>
    <mergeCell ref="N53:N54"/>
    <mergeCell ref="A55:A56"/>
    <mergeCell ref="B55:B56"/>
    <mergeCell ref="C55:C56"/>
    <mergeCell ref="D55:D56"/>
    <mergeCell ref="E55:E56"/>
    <mergeCell ref="F55:F56"/>
    <mergeCell ref="G55:G56"/>
    <mergeCell ref="H55:H56"/>
    <mergeCell ref="I55:I56"/>
    <mergeCell ref="K55:K56"/>
    <mergeCell ref="M55:M56"/>
    <mergeCell ref="N55:N56"/>
    <mergeCell ref="J53:J54"/>
    <mergeCell ref="J55:J56"/>
    <mergeCell ref="F53:F54"/>
    <mergeCell ref="G53:G54"/>
    <mergeCell ref="H53:H54"/>
    <mergeCell ref="I53:I54"/>
    <mergeCell ref="K53:K54"/>
    <mergeCell ref="A53:A54"/>
    <mergeCell ref="M57:M58"/>
    <mergeCell ref="N57:N58"/>
    <mergeCell ref="A59:A60"/>
    <mergeCell ref="B59:B60"/>
    <mergeCell ref="C59:C60"/>
    <mergeCell ref="D59:D60"/>
    <mergeCell ref="E59:E60"/>
    <mergeCell ref="F59:F60"/>
    <mergeCell ref="G59:G60"/>
    <mergeCell ref="H59:H60"/>
    <mergeCell ref="I59:I60"/>
    <mergeCell ref="K59:K60"/>
    <mergeCell ref="M59:M60"/>
    <mergeCell ref="N59:N60"/>
    <mergeCell ref="J57:J58"/>
    <mergeCell ref="J59:J60"/>
    <mergeCell ref="F57:F58"/>
    <mergeCell ref="G57:G58"/>
    <mergeCell ref="H57:H58"/>
    <mergeCell ref="I57:I58"/>
    <mergeCell ref="K57:K58"/>
    <mergeCell ref="A57:A58"/>
    <mergeCell ref="B57:B58"/>
    <mergeCell ref="C57:C58"/>
    <mergeCell ref="N61:N62"/>
    <mergeCell ref="A63:A64"/>
    <mergeCell ref="B63:B64"/>
    <mergeCell ref="C63:C64"/>
    <mergeCell ref="D63:D64"/>
    <mergeCell ref="E63:E64"/>
    <mergeCell ref="F63:F64"/>
    <mergeCell ref="G63:G64"/>
    <mergeCell ref="H63:H64"/>
    <mergeCell ref="I63:I64"/>
    <mergeCell ref="K63:K64"/>
    <mergeCell ref="M63:M64"/>
    <mergeCell ref="N63:N64"/>
    <mergeCell ref="J61:J62"/>
    <mergeCell ref="J63:J64"/>
    <mergeCell ref="F61:F62"/>
    <mergeCell ref="G61:G62"/>
    <mergeCell ref="H61:H62"/>
    <mergeCell ref="I61:I62"/>
    <mergeCell ref="K61:K62"/>
    <mergeCell ref="A61:A62"/>
    <mergeCell ref="B61:B62"/>
    <mergeCell ref="C61:C62"/>
    <mergeCell ref="D61:D62"/>
    <mergeCell ref="H65:H66"/>
    <mergeCell ref="I65:I66"/>
    <mergeCell ref="K65:K66"/>
    <mergeCell ref="A65:A66"/>
    <mergeCell ref="B65:B66"/>
    <mergeCell ref="C65:C66"/>
    <mergeCell ref="D65:D66"/>
    <mergeCell ref="E65:E66"/>
    <mergeCell ref="M61:M62"/>
    <mergeCell ref="E61:E62"/>
    <mergeCell ref="K69:K70"/>
    <mergeCell ref="A69:A70"/>
    <mergeCell ref="B69:B70"/>
    <mergeCell ref="C69:C70"/>
    <mergeCell ref="D69:D70"/>
    <mergeCell ref="E69:E70"/>
    <mergeCell ref="M65:M66"/>
    <mergeCell ref="N65:N66"/>
    <mergeCell ref="A67:A68"/>
    <mergeCell ref="B67:B68"/>
    <mergeCell ref="C67:C68"/>
    <mergeCell ref="D67:D68"/>
    <mergeCell ref="E67:E68"/>
    <mergeCell ref="F67:F68"/>
    <mergeCell ref="G67:G68"/>
    <mergeCell ref="H67:H68"/>
    <mergeCell ref="I67:I68"/>
    <mergeCell ref="K67:K68"/>
    <mergeCell ref="M67:M68"/>
    <mergeCell ref="N67:N68"/>
    <mergeCell ref="J65:J66"/>
    <mergeCell ref="J67:J68"/>
    <mergeCell ref="F65:F66"/>
    <mergeCell ref="G65:G66"/>
    <mergeCell ref="B73:B74"/>
    <mergeCell ref="C73:C74"/>
    <mergeCell ref="D73:D74"/>
    <mergeCell ref="E73:E74"/>
    <mergeCell ref="M69:M70"/>
    <mergeCell ref="N69:N70"/>
    <mergeCell ref="A71:A72"/>
    <mergeCell ref="B71:B72"/>
    <mergeCell ref="C71:C72"/>
    <mergeCell ref="D71:D72"/>
    <mergeCell ref="E71:E72"/>
    <mergeCell ref="F71:F72"/>
    <mergeCell ref="G71:G72"/>
    <mergeCell ref="H71:H72"/>
    <mergeCell ref="I71:I72"/>
    <mergeCell ref="K71:K72"/>
    <mergeCell ref="M71:M72"/>
    <mergeCell ref="N71:N72"/>
    <mergeCell ref="J69:J70"/>
    <mergeCell ref="J71:J72"/>
    <mergeCell ref="F69:F70"/>
    <mergeCell ref="G69:G70"/>
    <mergeCell ref="H69:H70"/>
    <mergeCell ref="I69:I70"/>
    <mergeCell ref="D77:D78"/>
    <mergeCell ref="E77:E78"/>
    <mergeCell ref="M73:M74"/>
    <mergeCell ref="N73:N74"/>
    <mergeCell ref="A75:A76"/>
    <mergeCell ref="B75:B76"/>
    <mergeCell ref="C75:C76"/>
    <mergeCell ref="D75:D76"/>
    <mergeCell ref="E75:E76"/>
    <mergeCell ref="F75:F76"/>
    <mergeCell ref="G75:G76"/>
    <mergeCell ref="H75:H76"/>
    <mergeCell ref="I75:I76"/>
    <mergeCell ref="K75:K76"/>
    <mergeCell ref="M75:M76"/>
    <mergeCell ref="N75:N76"/>
    <mergeCell ref="J73:J74"/>
    <mergeCell ref="J75:J76"/>
    <mergeCell ref="F73:F74"/>
    <mergeCell ref="G73:G74"/>
    <mergeCell ref="H73:H74"/>
    <mergeCell ref="I73:I74"/>
    <mergeCell ref="K73:K74"/>
    <mergeCell ref="A73:A74"/>
    <mergeCell ref="M77:M78"/>
    <mergeCell ref="N77:N78"/>
    <mergeCell ref="A79:A80"/>
    <mergeCell ref="B79:B80"/>
    <mergeCell ref="C79:C80"/>
    <mergeCell ref="D79:D80"/>
    <mergeCell ref="E79:E80"/>
    <mergeCell ref="F79:F80"/>
    <mergeCell ref="G79:G80"/>
    <mergeCell ref="H79:H80"/>
    <mergeCell ref="I79:I80"/>
    <mergeCell ref="K79:K80"/>
    <mergeCell ref="M79:M80"/>
    <mergeCell ref="N79:N80"/>
    <mergeCell ref="J77:J78"/>
    <mergeCell ref="J79:J80"/>
    <mergeCell ref="F77:F78"/>
    <mergeCell ref="G77:G78"/>
    <mergeCell ref="H77:H78"/>
    <mergeCell ref="I77:I78"/>
    <mergeCell ref="K77:K78"/>
    <mergeCell ref="A77:A78"/>
    <mergeCell ref="B77:B78"/>
    <mergeCell ref="C77:C78"/>
    <mergeCell ref="N81:N82"/>
    <mergeCell ref="A83:A84"/>
    <mergeCell ref="B83:B84"/>
    <mergeCell ref="C83:C84"/>
    <mergeCell ref="D83:D84"/>
    <mergeCell ref="E83:E84"/>
    <mergeCell ref="F83:F84"/>
    <mergeCell ref="G83:G84"/>
    <mergeCell ref="H83:H84"/>
    <mergeCell ref="I83:I84"/>
    <mergeCell ref="K83:K84"/>
    <mergeCell ref="M83:M84"/>
    <mergeCell ref="N83:N84"/>
    <mergeCell ref="J81:J82"/>
    <mergeCell ref="J83:J84"/>
    <mergeCell ref="F81:F82"/>
    <mergeCell ref="G81:G82"/>
    <mergeCell ref="H81:H82"/>
    <mergeCell ref="I81:I82"/>
    <mergeCell ref="K81:K82"/>
    <mergeCell ref="A81:A82"/>
    <mergeCell ref="B81:B82"/>
    <mergeCell ref="C81:C82"/>
    <mergeCell ref="D81:D82"/>
    <mergeCell ref="H85:H86"/>
    <mergeCell ref="I85:I86"/>
    <mergeCell ref="K85:K86"/>
    <mergeCell ref="A85:A86"/>
    <mergeCell ref="B85:B86"/>
    <mergeCell ref="C85:C86"/>
    <mergeCell ref="D85:D86"/>
    <mergeCell ref="E85:E86"/>
    <mergeCell ref="M81:M82"/>
    <mergeCell ref="E81:E82"/>
    <mergeCell ref="K89:K90"/>
    <mergeCell ref="A89:A90"/>
    <mergeCell ref="B89:B90"/>
    <mergeCell ref="C89:C90"/>
    <mergeCell ref="D89:D90"/>
    <mergeCell ref="E89:E90"/>
    <mergeCell ref="M85:M86"/>
    <mergeCell ref="N85:N86"/>
    <mergeCell ref="A87:A88"/>
    <mergeCell ref="B87:B88"/>
    <mergeCell ref="C87:C88"/>
    <mergeCell ref="D87:D88"/>
    <mergeCell ref="E87:E88"/>
    <mergeCell ref="F87:F88"/>
    <mergeCell ref="G87:G88"/>
    <mergeCell ref="H87:H88"/>
    <mergeCell ref="I87:I88"/>
    <mergeCell ref="K87:K88"/>
    <mergeCell ref="M87:M88"/>
    <mergeCell ref="N87:N88"/>
    <mergeCell ref="J85:J86"/>
    <mergeCell ref="J87:J88"/>
    <mergeCell ref="F85:F86"/>
    <mergeCell ref="G85:G86"/>
    <mergeCell ref="B93:B94"/>
    <mergeCell ref="C93:C94"/>
    <mergeCell ref="D93:D94"/>
    <mergeCell ref="E93:E94"/>
    <mergeCell ref="M89:M90"/>
    <mergeCell ref="N89:N90"/>
    <mergeCell ref="A91:A92"/>
    <mergeCell ref="B91:B92"/>
    <mergeCell ref="C91:C92"/>
    <mergeCell ref="D91:D92"/>
    <mergeCell ref="E91:E92"/>
    <mergeCell ref="F91:F92"/>
    <mergeCell ref="G91:G92"/>
    <mergeCell ref="H91:H92"/>
    <mergeCell ref="I91:I92"/>
    <mergeCell ref="K91:K92"/>
    <mergeCell ref="M91:M92"/>
    <mergeCell ref="N91:N92"/>
    <mergeCell ref="J89:J90"/>
    <mergeCell ref="J91:J92"/>
    <mergeCell ref="F89:F90"/>
    <mergeCell ref="G89:G90"/>
    <mergeCell ref="H89:H90"/>
    <mergeCell ref="I89:I90"/>
    <mergeCell ref="D97:D98"/>
    <mergeCell ref="E97:E98"/>
    <mergeCell ref="M93:M94"/>
    <mergeCell ref="N93:N94"/>
    <mergeCell ref="A95:A96"/>
    <mergeCell ref="B95:B96"/>
    <mergeCell ref="C95:C96"/>
    <mergeCell ref="D95:D96"/>
    <mergeCell ref="E95:E96"/>
    <mergeCell ref="F95:F96"/>
    <mergeCell ref="G95:G96"/>
    <mergeCell ref="H95:H96"/>
    <mergeCell ref="I95:I96"/>
    <mergeCell ref="K95:K96"/>
    <mergeCell ref="M95:M96"/>
    <mergeCell ref="N95:N96"/>
    <mergeCell ref="J93:J94"/>
    <mergeCell ref="J95:J96"/>
    <mergeCell ref="F93:F94"/>
    <mergeCell ref="G93:G94"/>
    <mergeCell ref="H93:H94"/>
    <mergeCell ref="I93:I94"/>
    <mergeCell ref="K93:K94"/>
    <mergeCell ref="A93:A94"/>
    <mergeCell ref="M97:M98"/>
    <mergeCell ref="N97:N98"/>
    <mergeCell ref="A99:A100"/>
    <mergeCell ref="B99:B100"/>
    <mergeCell ref="C99:C100"/>
    <mergeCell ref="D99:D100"/>
    <mergeCell ref="E99:E100"/>
    <mergeCell ref="F99:F100"/>
    <mergeCell ref="G99:G100"/>
    <mergeCell ref="H99:H100"/>
    <mergeCell ref="I99:I100"/>
    <mergeCell ref="K99:K100"/>
    <mergeCell ref="M99:M100"/>
    <mergeCell ref="N99:N100"/>
    <mergeCell ref="J97:J98"/>
    <mergeCell ref="J99:J100"/>
    <mergeCell ref="F97:F98"/>
    <mergeCell ref="G97:G98"/>
    <mergeCell ref="H97:H98"/>
    <mergeCell ref="I97:I98"/>
    <mergeCell ref="K97:K98"/>
    <mergeCell ref="A97:A98"/>
    <mergeCell ref="B97:B98"/>
    <mergeCell ref="C97:C98"/>
    <mergeCell ref="M101:M102"/>
    <mergeCell ref="N101:N102"/>
    <mergeCell ref="F101:F102"/>
    <mergeCell ref="G101:G102"/>
    <mergeCell ref="H101:H102"/>
    <mergeCell ref="I101:I102"/>
    <mergeCell ref="K101:K102"/>
    <mergeCell ref="J101:J102"/>
    <mergeCell ref="A101:A102"/>
    <mergeCell ref="B101:B102"/>
    <mergeCell ref="C101:C102"/>
    <mergeCell ref="D101:D102"/>
    <mergeCell ref="E101:E102"/>
    <mergeCell ref="L15:L16"/>
    <mergeCell ref="L17:L18"/>
    <mergeCell ref="L19:L20"/>
    <mergeCell ref="L21:L22"/>
    <mergeCell ref="L23:L24"/>
    <mergeCell ref="L5:L6"/>
    <mergeCell ref="L7:L8"/>
    <mergeCell ref="L9:L10"/>
    <mergeCell ref="L11:L12"/>
    <mergeCell ref="L13:L14"/>
    <mergeCell ref="L35:L36"/>
    <mergeCell ref="L37:L38"/>
    <mergeCell ref="L39:L40"/>
    <mergeCell ref="L41:L42"/>
    <mergeCell ref="L43:L44"/>
    <mergeCell ref="L25:L26"/>
    <mergeCell ref="L27:L28"/>
    <mergeCell ref="L29:L30"/>
    <mergeCell ref="L31:L32"/>
    <mergeCell ref="L33:L34"/>
    <mergeCell ref="L55:L56"/>
    <mergeCell ref="L57:L58"/>
    <mergeCell ref="L59:L60"/>
    <mergeCell ref="L61:L62"/>
    <mergeCell ref="L63:L64"/>
    <mergeCell ref="L45:L46"/>
    <mergeCell ref="L47:L48"/>
    <mergeCell ref="L49:L50"/>
    <mergeCell ref="L51:L52"/>
    <mergeCell ref="L53:L54"/>
    <mergeCell ref="L75:L76"/>
    <mergeCell ref="L77:L78"/>
    <mergeCell ref="L79:L80"/>
    <mergeCell ref="L81:L82"/>
    <mergeCell ref="L83:L84"/>
    <mergeCell ref="L65:L66"/>
    <mergeCell ref="L67:L68"/>
    <mergeCell ref="L69:L70"/>
    <mergeCell ref="L71:L72"/>
    <mergeCell ref="L73:L74"/>
    <mergeCell ref="L95:L96"/>
    <mergeCell ref="L97:L98"/>
    <mergeCell ref="L99:L100"/>
    <mergeCell ref="L101:L102"/>
    <mergeCell ref="L85:L86"/>
    <mergeCell ref="L87:L88"/>
    <mergeCell ref="L89:L90"/>
    <mergeCell ref="L91:L92"/>
    <mergeCell ref="L93:L94"/>
  </mergeCells>
  <phoneticPr fontId="1"/>
  <dataValidations count="2">
    <dataValidation type="list" allowBlank="1" sqref="P3:AS3 P5:AS5 P7:AS7 P9:AS9 P11:AS11 P13:AS13 P15:AS15 P17:AS17 P19:AS19 P21:AS21 P23:AS23 P25:AS25 P27:AS27 P29:AS29 P31:AS31 P33:AS33 P35:AS35 P37:AS37 P39:AS39 P41:AS41 P43:AS43 P45:AS45 P47:AS47 P49:AS49 P51:AS51 P53:AS53 P55:AS55 P57:AS57 P59:AS59 P61:AS61 P63:AS63 P65:AS65 P67:AS67 P69:AS69 P71:AS71 P73:AS73 P75:AS75 P77:AS77 P79:AS79 P81:AS81 P83:AS83 P85:AS85 P87:AS87 P89:AS89 P91:AS91 P93:AS93 P95:AS95 P97:AS97 P99:AS99 P101:AS101" xr:uid="{351F7C88-2989-4CDD-BA53-6EBA79098EAC}">
      <formula1>IF(ISNUMBER(SEARCH("利用者", $E3)), UserOptions, StaffOptions)</formula1>
    </dataValidation>
    <dataValidation type="list" allowBlank="1" sqref="P4:AS4 P6:AS6 P8:AS8 P10:AS10 P12:AS12 P14:AS14 P16:AS16 P18:AS18 P20:AS20 P22:AS22 P24:AS24 P26:AS26 P28:AS28 P30:AS30 P32:AS32 P34:AS34 P36:AS36 P38:AS38 P40:AS40 P42:AS42 P44:AS44 P46:AS46 P48:AS48 P50:AS50 P52:AS52 P54:AS54 P56:AS56 P58:AS58 P60:AS60 P62:AS62 P64:AS64 P66:AS66 P68:AS68 P70:AS70 P72:AS72 P74:AS74 P76:AS76 P78:AS78 P80:AS80 P82:AS82 P84:AS84 P86:AS86 P88:AS88 P90:AS90 P92:AS92 P94:AS94 P96:AS96 P98:AS98 P100:AS100 P102:AS102" xr:uid="{DCA2583B-93E8-4288-B649-4E9B55207035}">
      <formula1>症状</formula1>
    </dataValidation>
  </dataValidations>
  <pageMargins left="0.70866141732283472" right="0.70866141732283472" top="0.74803149606299213" bottom="0.74803149606299213" header="0.31496062992125984" footer="0.31496062992125984"/>
  <pageSetup paperSize="8" scale="26" orientation="landscape" r:id="rId1"/>
  <extLst>
    <ext xmlns:x14="http://schemas.microsoft.com/office/spreadsheetml/2009/9/main" uri="{CCE6A557-97BC-4b89-ADB6-D9C93CAAB3DF}">
      <x14:dataValidations xmlns:xm="http://schemas.microsoft.com/office/excel/2006/main" count="7">
        <x14:dataValidation type="list" allowBlank="1" xr:uid="{E63F5C08-C39F-4646-AB1B-C523B344F81E}">
          <x14:formula1>
            <xm:f>【保健所タブ】選択項目!$B$2:$B$8</xm:f>
          </x14:formula1>
          <xm:sqref>E61 E101 E65 E81 E85 E89 E69 E73 E77 E45 E49 E43 E47 E51 E55 E59 E63 E67 E71 E75 E79 E83 E87 E91 E95 E99 E93 E97 E53 E57 E25 E27 E29 E31 E33 E35 E37 E39 E41 E21 E23 E3 E5 E7 E9 E11 E13 E15 E17 E19</xm:sqref>
        </x14:dataValidation>
        <x14:dataValidation type="list" allowBlank="1" xr:uid="{E9747850-200C-42C8-BA7C-07A984C04EDC}">
          <x14:formula1>
            <xm:f>【保健所タブ】選択項目!$E$2:$E$5</xm:f>
          </x14:formula1>
          <xm:sqref>K101 K97 K69 K73 K77 K81 K23 K27 K31 K35 K39 K43 K47 K51 K55 K59 K63 K67 K71 K75 K79 K83 K87 K91 K95 K99 K85 K89 K93 K21 K25 K29 K33 K37 K41 K45 K49 K53 K57 K61 K65</xm:sqref>
        </x14:dataValidation>
        <x14:dataValidation type="list" allowBlank="1" xr:uid="{E1891B4E-DD63-4D20-862C-DA28C709300B}">
          <x14:formula1>
            <xm:f>【保健所タブ】選択項目!$G$2:$G$6</xm:f>
          </x14:formula1>
          <xm:sqref>M101 M97 M69 M73 M77 M81 M23 M27 M31 M35 M39 M43 M47 M51 M55 M59 M63 M67 M71 M75 M79 M83 M87 M91 M95 M99 M85 M89 M93 M21 M25 M29 M33 M37 M41 M45 M49 M53 M57 M61 M65</xm:sqref>
        </x14:dataValidation>
        <x14:dataValidation type="list" allowBlank="1" xr:uid="{9A896A21-158F-4330-85F8-6660024C7FEE}">
          <x14:formula1>
            <xm:f>【保健所タブ】選択項目!$C$2:$C$5</xm:f>
          </x14:formula1>
          <xm:sqref>I7:I102 J7:M20 I3:M6</xm:sqref>
        </x14:dataValidation>
        <x14:dataValidation type="list" allowBlank="1" xr:uid="{E98C72A2-2DB6-48EE-BE23-13881A050D93}">
          <x14:formula1>
            <xm:f>【保健所タブ】選択項目!$D$2:$D$5</xm:f>
          </x14:formula1>
          <xm:sqref>J21:J102</xm:sqref>
        </x14:dataValidation>
        <x14:dataValidation type="list" allowBlank="1" xr:uid="{497F3D67-014C-499A-8DA9-F1C8274EC8E6}">
          <x14:formula1>
            <xm:f>【保健所タブ】選択項目!$F$2:$F$5</xm:f>
          </x14:formula1>
          <xm:sqref>L21:L102</xm:sqref>
        </x14:dataValidation>
        <x14:dataValidation type="list" allowBlank="1" xr:uid="{B3606AEC-31AD-4D3A-AF27-7FFC38894C70}">
          <x14:formula1>
            <xm:f>【保健所タブ】選択項目!$A$2:$A$5</xm:f>
          </x14:formula1>
          <xm:sqref>C3:C102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858DC-0D9D-4021-9B1C-CEBDADA6B713}">
  <sheetPr>
    <tabColor rgb="FFFFC000"/>
    <pageSetUpPr fitToPage="1"/>
  </sheetPr>
  <dimension ref="A1:AT102"/>
  <sheetViews>
    <sheetView tabSelected="1" zoomScale="90" zoomScaleNormal="90" workbookViewId="0">
      <selection activeCell="I9" sqref="I9:I10"/>
    </sheetView>
  </sheetViews>
  <sheetFormatPr defaultColWidth="8.92578125" defaultRowHeight="15.75" customHeight="1"/>
  <cols>
    <col min="1" max="1" width="5.35546875" style="4" customWidth="1"/>
    <col min="2" max="3" width="6" style="2" customWidth="1"/>
    <col min="4" max="5" width="13" style="2" customWidth="1"/>
    <col min="6" max="6" width="7.92578125" style="6" customWidth="1"/>
    <col min="7" max="8" width="10.7109375" style="5" customWidth="1"/>
    <col min="9" max="10" width="12.5703125" style="2" customWidth="1"/>
    <col min="11" max="11" width="11" style="2" bestFit="1" customWidth="1"/>
    <col min="12" max="12" width="11" style="2" customWidth="1"/>
    <col min="13" max="13" width="11" style="2" bestFit="1" customWidth="1"/>
    <col min="14" max="14" width="29.2109375" style="5" bestFit="1" customWidth="1"/>
    <col min="15" max="15" width="22.2109375" style="7" bestFit="1" customWidth="1"/>
    <col min="16" max="18" width="8.640625" style="1" customWidth="1"/>
    <col min="19" max="16384" width="8.92578125" style="1"/>
  </cols>
  <sheetData>
    <row r="1" spans="1:46" ht="25.5">
      <c r="A1" s="15" t="s">
        <v>49</v>
      </c>
      <c r="B1" s="16"/>
      <c r="C1" s="16"/>
      <c r="D1" s="16"/>
      <c r="E1" s="16"/>
      <c r="F1" s="17"/>
      <c r="G1" s="8" t="s">
        <v>50</v>
      </c>
      <c r="H1" s="9"/>
      <c r="I1" s="9"/>
      <c r="J1" s="9"/>
      <c r="K1" s="9"/>
      <c r="L1" s="29"/>
      <c r="M1" s="10"/>
      <c r="N1" s="28" t="s">
        <v>51</v>
      </c>
      <c r="O1" s="24" t="s">
        <v>52</v>
      </c>
      <c r="P1" s="25"/>
      <c r="Q1" s="25"/>
      <c r="R1" s="25"/>
      <c r="S1" s="31" t="s">
        <v>64</v>
      </c>
      <c r="T1" s="25"/>
      <c r="U1" s="25"/>
      <c r="V1" s="25"/>
      <c r="W1" s="25"/>
      <c r="X1" s="25"/>
      <c r="Y1" s="25"/>
      <c r="Z1" s="25"/>
      <c r="AA1" s="25"/>
      <c r="AB1" s="25"/>
      <c r="AC1" s="25"/>
      <c r="AD1" s="25"/>
      <c r="AE1" s="25"/>
      <c r="AF1" s="25"/>
      <c r="AG1" s="25"/>
      <c r="AH1" s="25"/>
      <c r="AI1" s="25"/>
      <c r="AJ1" s="25"/>
      <c r="AK1" s="25"/>
      <c r="AL1" s="25"/>
      <c r="AM1" s="25"/>
      <c r="AN1" s="25"/>
      <c r="AO1" s="25"/>
      <c r="AP1" s="25"/>
      <c r="AQ1" s="25"/>
      <c r="AR1" s="25"/>
      <c r="AS1" s="26"/>
      <c r="AT1" s="22"/>
    </row>
    <row r="2" spans="1:46" ht="55.4" customHeight="1" thickBot="1">
      <c r="A2" s="18" t="s">
        <v>0</v>
      </c>
      <c r="B2" s="19" t="s">
        <v>1</v>
      </c>
      <c r="C2" s="20" t="s">
        <v>2</v>
      </c>
      <c r="D2" s="20" t="s">
        <v>3</v>
      </c>
      <c r="E2" s="20" t="s">
        <v>100</v>
      </c>
      <c r="F2" s="21" t="s">
        <v>4</v>
      </c>
      <c r="G2" s="11" t="s">
        <v>11</v>
      </c>
      <c r="H2" s="12" t="s">
        <v>42</v>
      </c>
      <c r="I2" s="13" t="s">
        <v>54</v>
      </c>
      <c r="J2" s="13" t="s">
        <v>55</v>
      </c>
      <c r="K2" s="13" t="s">
        <v>21</v>
      </c>
      <c r="L2" s="30" t="s">
        <v>57</v>
      </c>
      <c r="M2" s="14" t="s">
        <v>22</v>
      </c>
      <c r="N2" s="23" t="s">
        <v>5</v>
      </c>
      <c r="O2" s="18" t="s">
        <v>47</v>
      </c>
      <c r="P2" s="27">
        <f t="shared" ref="P2:Q2" si="0">Q2-1</f>
        <v>45748</v>
      </c>
      <c r="Q2" s="27">
        <f t="shared" si="0"/>
        <v>45749</v>
      </c>
      <c r="R2" s="27">
        <f>S2-1</f>
        <v>45750</v>
      </c>
      <c r="S2" s="27">
        <f>F3</f>
        <v>45751</v>
      </c>
      <c r="T2" s="27">
        <f t="shared" ref="T2:AS2" si="1">S2+1</f>
        <v>45752</v>
      </c>
      <c r="U2" s="27">
        <f t="shared" si="1"/>
        <v>45753</v>
      </c>
      <c r="V2" s="27">
        <f t="shared" si="1"/>
        <v>45754</v>
      </c>
      <c r="W2" s="27">
        <f t="shared" si="1"/>
        <v>45755</v>
      </c>
      <c r="X2" s="27">
        <f t="shared" si="1"/>
        <v>45756</v>
      </c>
      <c r="Y2" s="27">
        <f t="shared" si="1"/>
        <v>45757</v>
      </c>
      <c r="Z2" s="27">
        <f t="shared" si="1"/>
        <v>45758</v>
      </c>
      <c r="AA2" s="27">
        <f t="shared" si="1"/>
        <v>45759</v>
      </c>
      <c r="AB2" s="27">
        <f t="shared" si="1"/>
        <v>45760</v>
      </c>
      <c r="AC2" s="27">
        <f t="shared" si="1"/>
        <v>45761</v>
      </c>
      <c r="AD2" s="27">
        <f t="shared" si="1"/>
        <v>45762</v>
      </c>
      <c r="AE2" s="27">
        <f t="shared" si="1"/>
        <v>45763</v>
      </c>
      <c r="AF2" s="27">
        <f t="shared" si="1"/>
        <v>45764</v>
      </c>
      <c r="AG2" s="27">
        <f t="shared" si="1"/>
        <v>45765</v>
      </c>
      <c r="AH2" s="27">
        <f t="shared" si="1"/>
        <v>45766</v>
      </c>
      <c r="AI2" s="27">
        <f t="shared" si="1"/>
        <v>45767</v>
      </c>
      <c r="AJ2" s="27">
        <f t="shared" si="1"/>
        <v>45768</v>
      </c>
      <c r="AK2" s="27">
        <f t="shared" si="1"/>
        <v>45769</v>
      </c>
      <c r="AL2" s="27">
        <f t="shared" si="1"/>
        <v>45770</v>
      </c>
      <c r="AM2" s="27">
        <f t="shared" si="1"/>
        <v>45771</v>
      </c>
      <c r="AN2" s="27">
        <f t="shared" si="1"/>
        <v>45772</v>
      </c>
      <c r="AO2" s="27">
        <f t="shared" si="1"/>
        <v>45773</v>
      </c>
      <c r="AP2" s="27">
        <f t="shared" si="1"/>
        <v>45774</v>
      </c>
      <c r="AQ2" s="27">
        <f t="shared" si="1"/>
        <v>45775</v>
      </c>
      <c r="AR2" s="27">
        <f t="shared" si="1"/>
        <v>45776</v>
      </c>
      <c r="AS2" s="27">
        <f t="shared" si="1"/>
        <v>45777</v>
      </c>
      <c r="AT2" s="22"/>
    </row>
    <row r="3" spans="1:46" ht="25" customHeight="1">
      <c r="A3" s="89">
        <v>1</v>
      </c>
      <c r="B3" s="81">
        <v>50</v>
      </c>
      <c r="C3" s="81" t="s">
        <v>10</v>
      </c>
      <c r="D3" s="81" t="s">
        <v>48</v>
      </c>
      <c r="E3" s="81" t="s">
        <v>13</v>
      </c>
      <c r="F3" s="91">
        <v>45751</v>
      </c>
      <c r="G3" s="81">
        <v>101</v>
      </c>
      <c r="H3" s="81">
        <v>101</v>
      </c>
      <c r="I3" s="81" t="s">
        <v>20</v>
      </c>
      <c r="J3" s="81" t="s">
        <v>7</v>
      </c>
      <c r="K3" s="81" t="s">
        <v>23</v>
      </c>
      <c r="L3" s="81" t="s">
        <v>56</v>
      </c>
      <c r="M3" s="81" t="s">
        <v>23</v>
      </c>
      <c r="N3" s="85" t="s">
        <v>53</v>
      </c>
      <c r="O3" s="52" t="s">
        <v>45</v>
      </c>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4"/>
    </row>
    <row r="4" spans="1:46" ht="25" customHeight="1" thickBot="1">
      <c r="A4" s="90"/>
      <c r="B4" s="82"/>
      <c r="C4" s="82"/>
      <c r="D4" s="82"/>
      <c r="E4" s="82"/>
      <c r="F4" s="92"/>
      <c r="G4" s="82"/>
      <c r="H4" s="82"/>
      <c r="I4" s="82"/>
      <c r="J4" s="82"/>
      <c r="K4" s="82"/>
      <c r="L4" s="82"/>
      <c r="M4" s="82"/>
      <c r="N4" s="86"/>
      <c r="O4" s="55" t="s">
        <v>46</v>
      </c>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7"/>
    </row>
    <row r="5" spans="1:46" ht="25" customHeight="1">
      <c r="A5" s="89">
        <v>2</v>
      </c>
      <c r="B5" s="81">
        <v>30</v>
      </c>
      <c r="C5" s="81" t="s">
        <v>6</v>
      </c>
      <c r="D5" s="81" t="s">
        <v>48</v>
      </c>
      <c r="E5" s="81" t="s">
        <v>14</v>
      </c>
      <c r="F5" s="91">
        <v>45753</v>
      </c>
      <c r="G5" s="83"/>
      <c r="H5" s="83"/>
      <c r="I5" s="81"/>
      <c r="J5" s="81"/>
      <c r="K5" s="81"/>
      <c r="L5" s="81"/>
      <c r="M5" s="81"/>
      <c r="N5" s="85" t="s">
        <v>115</v>
      </c>
      <c r="O5" s="52" t="s">
        <v>45</v>
      </c>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4"/>
    </row>
    <row r="6" spans="1:46" ht="25" customHeight="1" thickBot="1">
      <c r="A6" s="90"/>
      <c r="B6" s="82"/>
      <c r="C6" s="82"/>
      <c r="D6" s="82"/>
      <c r="E6" s="82"/>
      <c r="F6" s="92"/>
      <c r="G6" s="84"/>
      <c r="H6" s="84"/>
      <c r="I6" s="82"/>
      <c r="J6" s="82"/>
      <c r="K6" s="82"/>
      <c r="L6" s="82"/>
      <c r="M6" s="82"/>
      <c r="N6" s="86"/>
      <c r="O6" s="55" t="s">
        <v>46</v>
      </c>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7"/>
    </row>
    <row r="7" spans="1:46" ht="25" customHeight="1">
      <c r="A7" s="89">
        <v>3</v>
      </c>
      <c r="B7" s="81">
        <v>40</v>
      </c>
      <c r="C7" s="81" t="s">
        <v>6</v>
      </c>
      <c r="D7" s="81" t="s">
        <v>48</v>
      </c>
      <c r="E7" s="81" t="s">
        <v>62</v>
      </c>
      <c r="F7" s="91">
        <v>45754</v>
      </c>
      <c r="G7" s="81"/>
      <c r="H7" s="81"/>
      <c r="I7" s="81"/>
      <c r="J7" s="81"/>
      <c r="K7" s="81"/>
      <c r="L7" s="81"/>
      <c r="M7" s="81"/>
      <c r="N7" s="85" t="s">
        <v>63</v>
      </c>
      <c r="O7" s="52" t="s">
        <v>45</v>
      </c>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4"/>
    </row>
    <row r="8" spans="1:46" ht="25" customHeight="1" thickBot="1">
      <c r="A8" s="90"/>
      <c r="B8" s="82"/>
      <c r="C8" s="82"/>
      <c r="D8" s="82"/>
      <c r="E8" s="82"/>
      <c r="F8" s="92"/>
      <c r="G8" s="82"/>
      <c r="H8" s="82"/>
      <c r="I8" s="82"/>
      <c r="J8" s="82"/>
      <c r="K8" s="82"/>
      <c r="L8" s="82"/>
      <c r="M8" s="82"/>
      <c r="N8" s="86"/>
      <c r="O8" s="55" t="s">
        <v>46</v>
      </c>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7"/>
    </row>
    <row r="9" spans="1:46" ht="25" customHeight="1">
      <c r="A9" s="89">
        <v>4</v>
      </c>
      <c r="B9" s="81"/>
      <c r="C9" s="81"/>
      <c r="D9" s="81"/>
      <c r="E9" s="81"/>
      <c r="F9" s="91"/>
      <c r="G9" s="83"/>
      <c r="H9" s="83"/>
      <c r="I9" s="81"/>
      <c r="J9" s="81"/>
      <c r="K9" s="81"/>
      <c r="L9" s="81"/>
      <c r="M9" s="81"/>
      <c r="N9" s="85"/>
      <c r="O9" s="52" t="s">
        <v>45</v>
      </c>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4"/>
    </row>
    <row r="10" spans="1:46" ht="25" customHeight="1" thickBot="1">
      <c r="A10" s="90"/>
      <c r="B10" s="82"/>
      <c r="C10" s="82"/>
      <c r="D10" s="82"/>
      <c r="E10" s="82"/>
      <c r="F10" s="92"/>
      <c r="G10" s="84"/>
      <c r="H10" s="84"/>
      <c r="I10" s="82"/>
      <c r="J10" s="82"/>
      <c r="K10" s="82"/>
      <c r="L10" s="82"/>
      <c r="M10" s="82"/>
      <c r="N10" s="86"/>
      <c r="O10" s="55" t="s">
        <v>46</v>
      </c>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7"/>
    </row>
    <row r="11" spans="1:46" ht="25" customHeight="1">
      <c r="A11" s="89">
        <v>5</v>
      </c>
      <c r="B11" s="81"/>
      <c r="C11" s="81"/>
      <c r="D11" s="81"/>
      <c r="E11" s="81"/>
      <c r="F11" s="91"/>
      <c r="G11" s="81"/>
      <c r="H11" s="81"/>
      <c r="I11" s="81"/>
      <c r="J11" s="81"/>
      <c r="K11" s="81"/>
      <c r="L11" s="81"/>
      <c r="M11" s="81"/>
      <c r="N11" s="85"/>
      <c r="O11" s="52" t="s">
        <v>45</v>
      </c>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4"/>
    </row>
    <row r="12" spans="1:46" ht="25" customHeight="1" thickBot="1">
      <c r="A12" s="90"/>
      <c r="B12" s="82"/>
      <c r="C12" s="82"/>
      <c r="D12" s="82"/>
      <c r="E12" s="82"/>
      <c r="F12" s="92"/>
      <c r="G12" s="82"/>
      <c r="H12" s="82"/>
      <c r="I12" s="82"/>
      <c r="J12" s="82"/>
      <c r="K12" s="82"/>
      <c r="L12" s="82"/>
      <c r="M12" s="82"/>
      <c r="N12" s="86"/>
      <c r="O12" s="55" t="s">
        <v>46</v>
      </c>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7"/>
    </row>
    <row r="13" spans="1:46" ht="25" customHeight="1">
      <c r="A13" s="89">
        <v>6</v>
      </c>
      <c r="B13" s="81"/>
      <c r="C13" s="81"/>
      <c r="D13" s="81"/>
      <c r="E13" s="81"/>
      <c r="F13" s="91"/>
      <c r="G13" s="83"/>
      <c r="H13" s="83"/>
      <c r="I13" s="81"/>
      <c r="J13" s="81"/>
      <c r="K13" s="81"/>
      <c r="L13" s="81"/>
      <c r="M13" s="81"/>
      <c r="N13" s="85"/>
      <c r="O13" s="52" t="s">
        <v>45</v>
      </c>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4"/>
    </row>
    <row r="14" spans="1:46" ht="25" customHeight="1" thickBot="1">
      <c r="A14" s="90"/>
      <c r="B14" s="82"/>
      <c r="C14" s="82"/>
      <c r="D14" s="82"/>
      <c r="E14" s="82"/>
      <c r="F14" s="92"/>
      <c r="G14" s="84"/>
      <c r="H14" s="84"/>
      <c r="I14" s="82"/>
      <c r="J14" s="82"/>
      <c r="K14" s="82"/>
      <c r="L14" s="82"/>
      <c r="M14" s="82"/>
      <c r="N14" s="86"/>
      <c r="O14" s="55" t="s">
        <v>46</v>
      </c>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7"/>
    </row>
    <row r="15" spans="1:46" ht="25" customHeight="1">
      <c r="A15" s="89">
        <v>7</v>
      </c>
      <c r="B15" s="81"/>
      <c r="C15" s="81"/>
      <c r="D15" s="81"/>
      <c r="E15" s="81"/>
      <c r="F15" s="91"/>
      <c r="G15" s="81"/>
      <c r="H15" s="81"/>
      <c r="I15" s="81"/>
      <c r="J15" s="81"/>
      <c r="K15" s="81"/>
      <c r="L15" s="81"/>
      <c r="M15" s="81"/>
      <c r="N15" s="85"/>
      <c r="O15" s="52" t="s">
        <v>45</v>
      </c>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4"/>
    </row>
    <row r="16" spans="1:46" ht="25" customHeight="1" thickBot="1">
      <c r="A16" s="90"/>
      <c r="B16" s="82"/>
      <c r="C16" s="82"/>
      <c r="D16" s="82"/>
      <c r="E16" s="82"/>
      <c r="F16" s="92"/>
      <c r="G16" s="82"/>
      <c r="H16" s="82"/>
      <c r="I16" s="82"/>
      <c r="J16" s="82"/>
      <c r="K16" s="82"/>
      <c r="L16" s="82"/>
      <c r="M16" s="82"/>
      <c r="N16" s="86"/>
      <c r="O16" s="55" t="s">
        <v>46</v>
      </c>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7"/>
    </row>
    <row r="17" spans="1:45" ht="25" customHeight="1">
      <c r="A17" s="89">
        <v>8</v>
      </c>
      <c r="B17" s="81"/>
      <c r="C17" s="81"/>
      <c r="D17" s="81"/>
      <c r="E17" s="81"/>
      <c r="F17" s="91"/>
      <c r="G17" s="83"/>
      <c r="H17" s="83"/>
      <c r="I17" s="81"/>
      <c r="J17" s="81"/>
      <c r="K17" s="81"/>
      <c r="L17" s="81"/>
      <c r="M17" s="81"/>
      <c r="N17" s="85"/>
      <c r="O17" s="52" t="s">
        <v>45</v>
      </c>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4"/>
    </row>
    <row r="18" spans="1:45" ht="25" customHeight="1" thickBot="1">
      <c r="A18" s="90"/>
      <c r="B18" s="82"/>
      <c r="C18" s="82"/>
      <c r="D18" s="82"/>
      <c r="E18" s="82"/>
      <c r="F18" s="92"/>
      <c r="G18" s="84"/>
      <c r="H18" s="84"/>
      <c r="I18" s="82"/>
      <c r="J18" s="82"/>
      <c r="K18" s="82"/>
      <c r="L18" s="82"/>
      <c r="M18" s="82"/>
      <c r="N18" s="86"/>
      <c r="O18" s="55" t="s">
        <v>46</v>
      </c>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7"/>
    </row>
    <row r="19" spans="1:45" ht="25" customHeight="1">
      <c r="A19" s="89">
        <v>9</v>
      </c>
      <c r="B19" s="81"/>
      <c r="C19" s="81"/>
      <c r="D19" s="81"/>
      <c r="E19" s="81"/>
      <c r="F19" s="91"/>
      <c r="G19" s="81"/>
      <c r="H19" s="81"/>
      <c r="I19" s="81"/>
      <c r="J19" s="81"/>
      <c r="K19" s="81"/>
      <c r="L19" s="81"/>
      <c r="M19" s="81"/>
      <c r="N19" s="93"/>
      <c r="O19" s="52" t="s">
        <v>45</v>
      </c>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4"/>
    </row>
    <row r="20" spans="1:45" ht="25" customHeight="1" thickBot="1">
      <c r="A20" s="90"/>
      <c r="B20" s="82"/>
      <c r="C20" s="82"/>
      <c r="D20" s="82"/>
      <c r="E20" s="82"/>
      <c r="F20" s="92"/>
      <c r="G20" s="82"/>
      <c r="H20" s="82"/>
      <c r="I20" s="82"/>
      <c r="J20" s="82"/>
      <c r="K20" s="82"/>
      <c r="L20" s="82"/>
      <c r="M20" s="82"/>
      <c r="N20" s="94"/>
      <c r="O20" s="55" t="s">
        <v>46</v>
      </c>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7"/>
    </row>
    <row r="21" spans="1:45" ht="25" customHeight="1">
      <c r="A21" s="89">
        <v>10</v>
      </c>
      <c r="B21" s="81"/>
      <c r="C21" s="81"/>
      <c r="D21" s="81"/>
      <c r="E21" s="81"/>
      <c r="F21" s="91"/>
      <c r="G21" s="83"/>
      <c r="H21" s="83"/>
      <c r="I21" s="83"/>
      <c r="J21" s="83"/>
      <c r="K21" s="83"/>
      <c r="L21" s="83"/>
      <c r="M21" s="83"/>
      <c r="N21" s="85"/>
      <c r="O21" s="52" t="s">
        <v>45</v>
      </c>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4"/>
    </row>
    <row r="22" spans="1:45" ht="25" customHeight="1" thickBot="1">
      <c r="A22" s="90"/>
      <c r="B22" s="82"/>
      <c r="C22" s="82"/>
      <c r="D22" s="82"/>
      <c r="E22" s="82"/>
      <c r="F22" s="92"/>
      <c r="G22" s="84"/>
      <c r="H22" s="84"/>
      <c r="I22" s="84"/>
      <c r="J22" s="84"/>
      <c r="K22" s="84"/>
      <c r="L22" s="84"/>
      <c r="M22" s="84"/>
      <c r="N22" s="86"/>
      <c r="O22" s="55" t="s">
        <v>46</v>
      </c>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7"/>
    </row>
    <row r="23" spans="1:45" ht="25" customHeight="1">
      <c r="A23" s="89">
        <v>11</v>
      </c>
      <c r="B23" s="81"/>
      <c r="C23" s="81"/>
      <c r="D23" s="81"/>
      <c r="E23" s="81"/>
      <c r="F23" s="91"/>
      <c r="G23" s="81"/>
      <c r="H23" s="81"/>
      <c r="I23" s="81"/>
      <c r="J23" s="81"/>
      <c r="K23" s="81"/>
      <c r="L23" s="81"/>
      <c r="M23" s="81"/>
      <c r="N23" s="93"/>
      <c r="O23" s="52" t="s">
        <v>45</v>
      </c>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4"/>
    </row>
    <row r="24" spans="1:45" ht="25" customHeight="1" thickBot="1">
      <c r="A24" s="90"/>
      <c r="B24" s="82"/>
      <c r="C24" s="82"/>
      <c r="D24" s="82"/>
      <c r="E24" s="82"/>
      <c r="F24" s="92"/>
      <c r="G24" s="82"/>
      <c r="H24" s="82"/>
      <c r="I24" s="82"/>
      <c r="J24" s="82"/>
      <c r="K24" s="82"/>
      <c r="L24" s="82"/>
      <c r="M24" s="82"/>
      <c r="N24" s="94"/>
      <c r="O24" s="55" t="s">
        <v>46</v>
      </c>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7"/>
    </row>
    <row r="25" spans="1:45" ht="25" customHeight="1">
      <c r="A25" s="89">
        <v>12</v>
      </c>
      <c r="B25" s="81"/>
      <c r="C25" s="81"/>
      <c r="D25" s="81"/>
      <c r="E25" s="81"/>
      <c r="F25" s="91"/>
      <c r="G25" s="83"/>
      <c r="H25" s="83"/>
      <c r="I25" s="83"/>
      <c r="J25" s="83"/>
      <c r="K25" s="83"/>
      <c r="L25" s="83"/>
      <c r="M25" s="83"/>
      <c r="N25" s="85"/>
      <c r="O25" s="52" t="s">
        <v>45</v>
      </c>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4"/>
    </row>
    <row r="26" spans="1:45" ht="25" customHeight="1" thickBot="1">
      <c r="A26" s="90"/>
      <c r="B26" s="82"/>
      <c r="C26" s="82"/>
      <c r="D26" s="82"/>
      <c r="E26" s="82"/>
      <c r="F26" s="92"/>
      <c r="G26" s="84"/>
      <c r="H26" s="84"/>
      <c r="I26" s="84"/>
      <c r="J26" s="84"/>
      <c r="K26" s="84"/>
      <c r="L26" s="84"/>
      <c r="M26" s="84"/>
      <c r="N26" s="86"/>
      <c r="O26" s="55" t="s">
        <v>46</v>
      </c>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7"/>
    </row>
    <row r="27" spans="1:45" ht="25" customHeight="1">
      <c r="A27" s="89">
        <v>13</v>
      </c>
      <c r="B27" s="81"/>
      <c r="C27" s="81"/>
      <c r="D27" s="81"/>
      <c r="E27" s="81"/>
      <c r="F27" s="91"/>
      <c r="G27" s="81"/>
      <c r="H27" s="81"/>
      <c r="I27" s="81"/>
      <c r="J27" s="81"/>
      <c r="K27" s="81"/>
      <c r="L27" s="81"/>
      <c r="M27" s="81"/>
      <c r="N27" s="93"/>
      <c r="O27" s="52" t="s">
        <v>45</v>
      </c>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4"/>
    </row>
    <row r="28" spans="1:45" ht="25" customHeight="1" thickBot="1">
      <c r="A28" s="90"/>
      <c r="B28" s="82"/>
      <c r="C28" s="82"/>
      <c r="D28" s="82"/>
      <c r="E28" s="82"/>
      <c r="F28" s="92"/>
      <c r="G28" s="82"/>
      <c r="H28" s="82"/>
      <c r="I28" s="82"/>
      <c r="J28" s="82"/>
      <c r="K28" s="82"/>
      <c r="L28" s="82"/>
      <c r="M28" s="82"/>
      <c r="N28" s="94"/>
      <c r="O28" s="55" t="s">
        <v>46</v>
      </c>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7"/>
    </row>
    <row r="29" spans="1:45" ht="25" customHeight="1">
      <c r="A29" s="89">
        <v>14</v>
      </c>
      <c r="B29" s="81"/>
      <c r="C29" s="81"/>
      <c r="D29" s="81"/>
      <c r="E29" s="81"/>
      <c r="F29" s="91"/>
      <c r="G29" s="83"/>
      <c r="H29" s="83"/>
      <c r="I29" s="83"/>
      <c r="J29" s="83"/>
      <c r="K29" s="83"/>
      <c r="L29" s="83"/>
      <c r="M29" s="83"/>
      <c r="N29" s="85"/>
      <c r="O29" s="52" t="s">
        <v>45</v>
      </c>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4"/>
    </row>
    <row r="30" spans="1:45" ht="25" customHeight="1" thickBot="1">
      <c r="A30" s="90"/>
      <c r="B30" s="82"/>
      <c r="C30" s="82"/>
      <c r="D30" s="82"/>
      <c r="E30" s="82"/>
      <c r="F30" s="92"/>
      <c r="G30" s="84"/>
      <c r="H30" s="84"/>
      <c r="I30" s="84"/>
      <c r="J30" s="84"/>
      <c r="K30" s="84"/>
      <c r="L30" s="84"/>
      <c r="M30" s="84"/>
      <c r="N30" s="86"/>
      <c r="O30" s="55" t="s">
        <v>46</v>
      </c>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7"/>
    </row>
    <row r="31" spans="1:45" ht="25" customHeight="1">
      <c r="A31" s="89">
        <v>15</v>
      </c>
      <c r="B31" s="81"/>
      <c r="C31" s="81"/>
      <c r="D31" s="81"/>
      <c r="E31" s="81"/>
      <c r="F31" s="91"/>
      <c r="G31" s="81"/>
      <c r="H31" s="81"/>
      <c r="I31" s="81"/>
      <c r="J31" s="81"/>
      <c r="K31" s="81"/>
      <c r="L31" s="81"/>
      <c r="M31" s="81"/>
      <c r="N31" s="93"/>
      <c r="O31" s="52" t="s">
        <v>45</v>
      </c>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4"/>
    </row>
    <row r="32" spans="1:45" ht="25" customHeight="1" thickBot="1">
      <c r="A32" s="90"/>
      <c r="B32" s="82"/>
      <c r="C32" s="82"/>
      <c r="D32" s="82"/>
      <c r="E32" s="82"/>
      <c r="F32" s="92"/>
      <c r="G32" s="82"/>
      <c r="H32" s="82"/>
      <c r="I32" s="82"/>
      <c r="J32" s="82"/>
      <c r="K32" s="82"/>
      <c r="L32" s="82"/>
      <c r="M32" s="82"/>
      <c r="N32" s="94"/>
      <c r="O32" s="55" t="s">
        <v>46</v>
      </c>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7"/>
    </row>
    <row r="33" spans="1:45" ht="25" customHeight="1">
      <c r="A33" s="89">
        <v>16</v>
      </c>
      <c r="B33" s="81"/>
      <c r="C33" s="81"/>
      <c r="D33" s="81"/>
      <c r="E33" s="81"/>
      <c r="F33" s="91"/>
      <c r="G33" s="83"/>
      <c r="H33" s="83"/>
      <c r="I33" s="83"/>
      <c r="J33" s="83"/>
      <c r="K33" s="83"/>
      <c r="L33" s="83"/>
      <c r="M33" s="83"/>
      <c r="N33" s="85"/>
      <c r="O33" s="52" t="s">
        <v>45</v>
      </c>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4"/>
    </row>
    <row r="34" spans="1:45" ht="25" customHeight="1" thickBot="1">
      <c r="A34" s="90"/>
      <c r="B34" s="82"/>
      <c r="C34" s="82"/>
      <c r="D34" s="82"/>
      <c r="E34" s="82"/>
      <c r="F34" s="92"/>
      <c r="G34" s="84"/>
      <c r="H34" s="84"/>
      <c r="I34" s="84"/>
      <c r="J34" s="84"/>
      <c r="K34" s="84"/>
      <c r="L34" s="84"/>
      <c r="M34" s="84"/>
      <c r="N34" s="86"/>
      <c r="O34" s="55" t="s">
        <v>46</v>
      </c>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7"/>
    </row>
    <row r="35" spans="1:45" ht="25" customHeight="1">
      <c r="A35" s="89">
        <v>17</v>
      </c>
      <c r="B35" s="81"/>
      <c r="C35" s="81"/>
      <c r="D35" s="81"/>
      <c r="E35" s="81"/>
      <c r="F35" s="91"/>
      <c r="G35" s="81"/>
      <c r="H35" s="81"/>
      <c r="I35" s="81"/>
      <c r="J35" s="81"/>
      <c r="K35" s="81"/>
      <c r="L35" s="81"/>
      <c r="M35" s="81"/>
      <c r="N35" s="93"/>
      <c r="O35" s="52" t="s">
        <v>45</v>
      </c>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4"/>
    </row>
    <row r="36" spans="1:45" ht="25" customHeight="1" thickBot="1">
      <c r="A36" s="90"/>
      <c r="B36" s="82"/>
      <c r="C36" s="82"/>
      <c r="D36" s="82"/>
      <c r="E36" s="82"/>
      <c r="F36" s="92"/>
      <c r="G36" s="82"/>
      <c r="H36" s="82"/>
      <c r="I36" s="82"/>
      <c r="J36" s="82"/>
      <c r="K36" s="82"/>
      <c r="L36" s="82"/>
      <c r="M36" s="82"/>
      <c r="N36" s="94"/>
      <c r="O36" s="55" t="s">
        <v>46</v>
      </c>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7"/>
    </row>
    <row r="37" spans="1:45" ht="25" customHeight="1">
      <c r="A37" s="89">
        <v>18</v>
      </c>
      <c r="B37" s="81"/>
      <c r="C37" s="81"/>
      <c r="D37" s="81"/>
      <c r="E37" s="81"/>
      <c r="F37" s="91"/>
      <c r="G37" s="83"/>
      <c r="H37" s="83"/>
      <c r="I37" s="83"/>
      <c r="J37" s="83"/>
      <c r="K37" s="83"/>
      <c r="L37" s="83"/>
      <c r="M37" s="83"/>
      <c r="N37" s="85"/>
      <c r="O37" s="52" t="s">
        <v>45</v>
      </c>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4"/>
    </row>
    <row r="38" spans="1:45" ht="25" customHeight="1" thickBot="1">
      <c r="A38" s="90"/>
      <c r="B38" s="82"/>
      <c r="C38" s="82"/>
      <c r="D38" s="82"/>
      <c r="E38" s="82"/>
      <c r="F38" s="92"/>
      <c r="G38" s="84"/>
      <c r="H38" s="84"/>
      <c r="I38" s="84"/>
      <c r="J38" s="84"/>
      <c r="K38" s="84"/>
      <c r="L38" s="84"/>
      <c r="M38" s="84"/>
      <c r="N38" s="86"/>
      <c r="O38" s="55" t="s">
        <v>46</v>
      </c>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7"/>
    </row>
    <row r="39" spans="1:45" ht="25" customHeight="1">
      <c r="A39" s="89">
        <v>19</v>
      </c>
      <c r="B39" s="81"/>
      <c r="C39" s="81"/>
      <c r="D39" s="81"/>
      <c r="E39" s="81"/>
      <c r="F39" s="91"/>
      <c r="G39" s="81"/>
      <c r="H39" s="81"/>
      <c r="I39" s="81"/>
      <c r="J39" s="81"/>
      <c r="K39" s="81"/>
      <c r="L39" s="81"/>
      <c r="M39" s="81"/>
      <c r="N39" s="93"/>
      <c r="O39" s="52" t="s">
        <v>45</v>
      </c>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4"/>
    </row>
    <row r="40" spans="1:45" ht="25" customHeight="1" thickBot="1">
      <c r="A40" s="90"/>
      <c r="B40" s="82"/>
      <c r="C40" s="82"/>
      <c r="D40" s="82"/>
      <c r="E40" s="82"/>
      <c r="F40" s="92"/>
      <c r="G40" s="82"/>
      <c r="H40" s="82"/>
      <c r="I40" s="82"/>
      <c r="J40" s="82"/>
      <c r="K40" s="82"/>
      <c r="L40" s="82"/>
      <c r="M40" s="82"/>
      <c r="N40" s="94"/>
      <c r="O40" s="55" t="s">
        <v>46</v>
      </c>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7"/>
    </row>
    <row r="41" spans="1:45" ht="25" customHeight="1">
      <c r="A41" s="89">
        <v>20</v>
      </c>
      <c r="B41" s="81"/>
      <c r="C41" s="81"/>
      <c r="D41" s="81"/>
      <c r="E41" s="81"/>
      <c r="F41" s="91"/>
      <c r="G41" s="83"/>
      <c r="H41" s="83"/>
      <c r="I41" s="83"/>
      <c r="J41" s="83"/>
      <c r="K41" s="83"/>
      <c r="L41" s="83"/>
      <c r="M41" s="83"/>
      <c r="N41" s="85"/>
      <c r="O41" s="52" t="s">
        <v>45</v>
      </c>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4"/>
    </row>
    <row r="42" spans="1:45" ht="25" customHeight="1" thickBot="1">
      <c r="A42" s="90"/>
      <c r="B42" s="82"/>
      <c r="C42" s="82"/>
      <c r="D42" s="82"/>
      <c r="E42" s="82"/>
      <c r="F42" s="92"/>
      <c r="G42" s="84"/>
      <c r="H42" s="84"/>
      <c r="I42" s="84"/>
      <c r="J42" s="84"/>
      <c r="K42" s="84"/>
      <c r="L42" s="84"/>
      <c r="M42" s="84"/>
      <c r="N42" s="86"/>
      <c r="O42" s="55" t="s">
        <v>46</v>
      </c>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7"/>
    </row>
    <row r="43" spans="1:45" ht="25" customHeight="1">
      <c r="A43" s="89">
        <v>21</v>
      </c>
      <c r="B43" s="81"/>
      <c r="C43" s="81"/>
      <c r="D43" s="81"/>
      <c r="E43" s="81"/>
      <c r="F43" s="91"/>
      <c r="G43" s="81"/>
      <c r="H43" s="81"/>
      <c r="I43" s="81"/>
      <c r="J43" s="81"/>
      <c r="K43" s="81"/>
      <c r="L43" s="81"/>
      <c r="M43" s="81"/>
      <c r="N43" s="93"/>
      <c r="O43" s="52" t="s">
        <v>45</v>
      </c>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4"/>
    </row>
    <row r="44" spans="1:45" ht="25" customHeight="1" thickBot="1">
      <c r="A44" s="90"/>
      <c r="B44" s="82"/>
      <c r="C44" s="82"/>
      <c r="D44" s="82"/>
      <c r="E44" s="82"/>
      <c r="F44" s="92"/>
      <c r="G44" s="82"/>
      <c r="H44" s="82"/>
      <c r="I44" s="82"/>
      <c r="J44" s="82"/>
      <c r="K44" s="82"/>
      <c r="L44" s="82"/>
      <c r="M44" s="82"/>
      <c r="N44" s="94"/>
      <c r="O44" s="55" t="s">
        <v>46</v>
      </c>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7"/>
    </row>
    <row r="45" spans="1:45" ht="25" customHeight="1">
      <c r="A45" s="89">
        <v>22</v>
      </c>
      <c r="B45" s="83"/>
      <c r="C45" s="83"/>
      <c r="D45" s="83"/>
      <c r="E45" s="83"/>
      <c r="F45" s="87"/>
      <c r="G45" s="83"/>
      <c r="H45" s="83"/>
      <c r="I45" s="83"/>
      <c r="J45" s="83"/>
      <c r="K45" s="83"/>
      <c r="L45" s="83"/>
      <c r="M45" s="83"/>
      <c r="N45" s="85"/>
      <c r="O45" s="52" t="s">
        <v>45</v>
      </c>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4"/>
    </row>
    <row r="46" spans="1:45" ht="25" customHeight="1" thickBot="1">
      <c r="A46" s="90"/>
      <c r="B46" s="84"/>
      <c r="C46" s="84"/>
      <c r="D46" s="84"/>
      <c r="E46" s="84"/>
      <c r="F46" s="88"/>
      <c r="G46" s="84"/>
      <c r="H46" s="84"/>
      <c r="I46" s="84"/>
      <c r="J46" s="84"/>
      <c r="K46" s="84"/>
      <c r="L46" s="84"/>
      <c r="M46" s="84"/>
      <c r="N46" s="86"/>
      <c r="O46" s="55" t="s">
        <v>46</v>
      </c>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7"/>
    </row>
    <row r="47" spans="1:45" ht="25" customHeight="1">
      <c r="A47" s="89">
        <v>23</v>
      </c>
      <c r="B47" s="81"/>
      <c r="C47" s="81"/>
      <c r="D47" s="81"/>
      <c r="E47" s="81"/>
      <c r="F47" s="91"/>
      <c r="G47" s="81"/>
      <c r="H47" s="81"/>
      <c r="I47" s="81"/>
      <c r="J47" s="81"/>
      <c r="K47" s="81"/>
      <c r="L47" s="81"/>
      <c r="M47" s="81"/>
      <c r="N47" s="93"/>
      <c r="O47" s="52" t="s">
        <v>45</v>
      </c>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4"/>
    </row>
    <row r="48" spans="1:45" ht="25" customHeight="1" thickBot="1">
      <c r="A48" s="90"/>
      <c r="B48" s="82"/>
      <c r="C48" s="82"/>
      <c r="D48" s="82"/>
      <c r="E48" s="82"/>
      <c r="F48" s="92"/>
      <c r="G48" s="82"/>
      <c r="H48" s="82"/>
      <c r="I48" s="82"/>
      <c r="J48" s="82"/>
      <c r="K48" s="82"/>
      <c r="L48" s="82"/>
      <c r="M48" s="82"/>
      <c r="N48" s="94"/>
      <c r="O48" s="55" t="s">
        <v>46</v>
      </c>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7"/>
    </row>
    <row r="49" spans="1:45" ht="25" customHeight="1">
      <c r="A49" s="89">
        <v>24</v>
      </c>
      <c r="B49" s="83"/>
      <c r="C49" s="83"/>
      <c r="D49" s="83"/>
      <c r="E49" s="83"/>
      <c r="F49" s="87"/>
      <c r="G49" s="83"/>
      <c r="H49" s="83"/>
      <c r="I49" s="83"/>
      <c r="J49" s="83"/>
      <c r="K49" s="83"/>
      <c r="L49" s="83"/>
      <c r="M49" s="83"/>
      <c r="N49" s="85"/>
      <c r="O49" s="52" t="s">
        <v>45</v>
      </c>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4"/>
    </row>
    <row r="50" spans="1:45" ht="25" customHeight="1" thickBot="1">
      <c r="A50" s="90"/>
      <c r="B50" s="84"/>
      <c r="C50" s="84"/>
      <c r="D50" s="84"/>
      <c r="E50" s="84"/>
      <c r="F50" s="88"/>
      <c r="G50" s="84"/>
      <c r="H50" s="84"/>
      <c r="I50" s="84"/>
      <c r="J50" s="84"/>
      <c r="K50" s="84"/>
      <c r="L50" s="84"/>
      <c r="M50" s="84"/>
      <c r="N50" s="86"/>
      <c r="O50" s="55" t="s">
        <v>46</v>
      </c>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7"/>
    </row>
    <row r="51" spans="1:45" ht="25" customHeight="1">
      <c r="A51" s="89">
        <v>25</v>
      </c>
      <c r="B51" s="81"/>
      <c r="C51" s="81"/>
      <c r="D51" s="81"/>
      <c r="E51" s="81"/>
      <c r="F51" s="91"/>
      <c r="G51" s="81"/>
      <c r="H51" s="81"/>
      <c r="I51" s="81"/>
      <c r="J51" s="81"/>
      <c r="K51" s="81"/>
      <c r="L51" s="81"/>
      <c r="M51" s="81"/>
      <c r="N51" s="93"/>
      <c r="O51" s="52" t="s">
        <v>45</v>
      </c>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4"/>
    </row>
    <row r="52" spans="1:45" ht="25" customHeight="1" thickBot="1">
      <c r="A52" s="90"/>
      <c r="B52" s="82"/>
      <c r="C52" s="82"/>
      <c r="D52" s="82"/>
      <c r="E52" s="82"/>
      <c r="F52" s="92"/>
      <c r="G52" s="82"/>
      <c r="H52" s="82"/>
      <c r="I52" s="82"/>
      <c r="J52" s="82"/>
      <c r="K52" s="82"/>
      <c r="L52" s="82"/>
      <c r="M52" s="82"/>
      <c r="N52" s="94"/>
      <c r="O52" s="55" t="s">
        <v>46</v>
      </c>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7"/>
    </row>
    <row r="53" spans="1:45" ht="25" customHeight="1">
      <c r="A53" s="89">
        <v>26</v>
      </c>
      <c r="B53" s="83"/>
      <c r="C53" s="83"/>
      <c r="D53" s="83"/>
      <c r="E53" s="83"/>
      <c r="F53" s="87"/>
      <c r="G53" s="83"/>
      <c r="H53" s="83"/>
      <c r="I53" s="83"/>
      <c r="J53" s="83"/>
      <c r="K53" s="83"/>
      <c r="L53" s="83"/>
      <c r="M53" s="83"/>
      <c r="N53" s="85"/>
      <c r="O53" s="52" t="s">
        <v>45</v>
      </c>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4"/>
    </row>
    <row r="54" spans="1:45" ht="25" customHeight="1" thickBot="1">
      <c r="A54" s="90"/>
      <c r="B54" s="84"/>
      <c r="C54" s="84"/>
      <c r="D54" s="84"/>
      <c r="E54" s="84"/>
      <c r="F54" s="88"/>
      <c r="G54" s="84"/>
      <c r="H54" s="84"/>
      <c r="I54" s="84"/>
      <c r="J54" s="84"/>
      <c r="K54" s="84"/>
      <c r="L54" s="84"/>
      <c r="M54" s="84"/>
      <c r="N54" s="86"/>
      <c r="O54" s="55" t="s">
        <v>46</v>
      </c>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7"/>
    </row>
    <row r="55" spans="1:45" ht="25" customHeight="1">
      <c r="A55" s="89">
        <v>27</v>
      </c>
      <c r="B55" s="81"/>
      <c r="C55" s="81"/>
      <c r="D55" s="81"/>
      <c r="E55" s="81"/>
      <c r="F55" s="91"/>
      <c r="G55" s="81"/>
      <c r="H55" s="81"/>
      <c r="I55" s="81"/>
      <c r="J55" s="81"/>
      <c r="K55" s="81"/>
      <c r="L55" s="81"/>
      <c r="M55" s="81"/>
      <c r="N55" s="93"/>
      <c r="O55" s="52" t="s">
        <v>45</v>
      </c>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4"/>
    </row>
    <row r="56" spans="1:45" ht="25" customHeight="1" thickBot="1">
      <c r="A56" s="90"/>
      <c r="B56" s="82"/>
      <c r="C56" s="82"/>
      <c r="D56" s="82"/>
      <c r="E56" s="82"/>
      <c r="F56" s="92"/>
      <c r="G56" s="82"/>
      <c r="H56" s="82"/>
      <c r="I56" s="82"/>
      <c r="J56" s="82"/>
      <c r="K56" s="82"/>
      <c r="L56" s="82"/>
      <c r="M56" s="82"/>
      <c r="N56" s="94"/>
      <c r="O56" s="55" t="s">
        <v>46</v>
      </c>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7"/>
    </row>
    <row r="57" spans="1:45" ht="25" customHeight="1">
      <c r="A57" s="89">
        <v>28</v>
      </c>
      <c r="B57" s="83"/>
      <c r="C57" s="83"/>
      <c r="D57" s="83"/>
      <c r="E57" s="83"/>
      <c r="F57" s="87"/>
      <c r="G57" s="83"/>
      <c r="H57" s="83"/>
      <c r="I57" s="83"/>
      <c r="J57" s="83"/>
      <c r="K57" s="83"/>
      <c r="L57" s="83"/>
      <c r="M57" s="83"/>
      <c r="N57" s="85"/>
      <c r="O57" s="52" t="s">
        <v>45</v>
      </c>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4"/>
    </row>
    <row r="58" spans="1:45" ht="25" customHeight="1" thickBot="1">
      <c r="A58" s="90"/>
      <c r="B58" s="84"/>
      <c r="C58" s="84"/>
      <c r="D58" s="84"/>
      <c r="E58" s="84"/>
      <c r="F58" s="88"/>
      <c r="G58" s="84"/>
      <c r="H58" s="84"/>
      <c r="I58" s="84"/>
      <c r="J58" s="84"/>
      <c r="K58" s="84"/>
      <c r="L58" s="84"/>
      <c r="M58" s="84"/>
      <c r="N58" s="86"/>
      <c r="O58" s="55" t="s">
        <v>46</v>
      </c>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7"/>
    </row>
    <row r="59" spans="1:45" ht="25" customHeight="1">
      <c r="A59" s="89">
        <v>29</v>
      </c>
      <c r="B59" s="81"/>
      <c r="C59" s="81"/>
      <c r="D59" s="81"/>
      <c r="E59" s="81"/>
      <c r="F59" s="91"/>
      <c r="G59" s="81"/>
      <c r="H59" s="81"/>
      <c r="I59" s="81"/>
      <c r="J59" s="81"/>
      <c r="K59" s="81"/>
      <c r="L59" s="81"/>
      <c r="M59" s="81"/>
      <c r="N59" s="93"/>
      <c r="O59" s="52" t="s">
        <v>45</v>
      </c>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4"/>
    </row>
    <row r="60" spans="1:45" ht="25" customHeight="1" thickBot="1">
      <c r="A60" s="90"/>
      <c r="B60" s="82"/>
      <c r="C60" s="82"/>
      <c r="D60" s="82"/>
      <c r="E60" s="82"/>
      <c r="F60" s="92"/>
      <c r="G60" s="82"/>
      <c r="H60" s="82"/>
      <c r="I60" s="82"/>
      <c r="J60" s="82"/>
      <c r="K60" s="82"/>
      <c r="L60" s="82"/>
      <c r="M60" s="82"/>
      <c r="N60" s="94"/>
      <c r="O60" s="55" t="s">
        <v>46</v>
      </c>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7"/>
    </row>
    <row r="61" spans="1:45" ht="25" customHeight="1">
      <c r="A61" s="89">
        <v>30</v>
      </c>
      <c r="B61" s="83"/>
      <c r="C61" s="83"/>
      <c r="D61" s="83"/>
      <c r="E61" s="83"/>
      <c r="F61" s="87"/>
      <c r="G61" s="83"/>
      <c r="H61" s="83"/>
      <c r="I61" s="83"/>
      <c r="J61" s="83"/>
      <c r="K61" s="83"/>
      <c r="L61" s="83"/>
      <c r="M61" s="83"/>
      <c r="N61" s="85"/>
      <c r="O61" s="52" t="s">
        <v>45</v>
      </c>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4"/>
    </row>
    <row r="62" spans="1:45" ht="25" customHeight="1" thickBot="1">
      <c r="A62" s="90"/>
      <c r="B62" s="84"/>
      <c r="C62" s="84"/>
      <c r="D62" s="84"/>
      <c r="E62" s="84"/>
      <c r="F62" s="88"/>
      <c r="G62" s="84"/>
      <c r="H62" s="84"/>
      <c r="I62" s="84"/>
      <c r="J62" s="84"/>
      <c r="K62" s="84"/>
      <c r="L62" s="84"/>
      <c r="M62" s="84"/>
      <c r="N62" s="86"/>
      <c r="O62" s="55" t="s">
        <v>46</v>
      </c>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7"/>
    </row>
    <row r="63" spans="1:45" ht="25" customHeight="1">
      <c r="A63" s="89">
        <v>31</v>
      </c>
      <c r="B63" s="81"/>
      <c r="C63" s="81"/>
      <c r="D63" s="81"/>
      <c r="E63" s="81"/>
      <c r="F63" s="91"/>
      <c r="G63" s="81"/>
      <c r="H63" s="81"/>
      <c r="I63" s="81"/>
      <c r="J63" s="81"/>
      <c r="K63" s="81"/>
      <c r="L63" s="81"/>
      <c r="M63" s="81"/>
      <c r="N63" s="93"/>
      <c r="O63" s="52" t="s">
        <v>45</v>
      </c>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4"/>
    </row>
    <row r="64" spans="1:45" ht="25" customHeight="1" thickBot="1">
      <c r="A64" s="90"/>
      <c r="B64" s="82"/>
      <c r="C64" s="82"/>
      <c r="D64" s="82"/>
      <c r="E64" s="82"/>
      <c r="F64" s="92"/>
      <c r="G64" s="82"/>
      <c r="H64" s="82"/>
      <c r="I64" s="82"/>
      <c r="J64" s="82"/>
      <c r="K64" s="82"/>
      <c r="L64" s="82"/>
      <c r="M64" s="82"/>
      <c r="N64" s="94"/>
      <c r="O64" s="55" t="s">
        <v>46</v>
      </c>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7"/>
    </row>
    <row r="65" spans="1:45" ht="25" customHeight="1">
      <c r="A65" s="89">
        <v>32</v>
      </c>
      <c r="B65" s="83"/>
      <c r="C65" s="83"/>
      <c r="D65" s="83"/>
      <c r="E65" s="83"/>
      <c r="F65" s="87"/>
      <c r="G65" s="83"/>
      <c r="H65" s="83"/>
      <c r="I65" s="83"/>
      <c r="J65" s="83"/>
      <c r="K65" s="83"/>
      <c r="L65" s="83"/>
      <c r="M65" s="83"/>
      <c r="N65" s="85"/>
      <c r="O65" s="52" t="s">
        <v>45</v>
      </c>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4"/>
    </row>
    <row r="66" spans="1:45" ht="25" customHeight="1" thickBot="1">
      <c r="A66" s="90"/>
      <c r="B66" s="84"/>
      <c r="C66" s="84"/>
      <c r="D66" s="84"/>
      <c r="E66" s="84"/>
      <c r="F66" s="88"/>
      <c r="G66" s="84"/>
      <c r="H66" s="84"/>
      <c r="I66" s="84"/>
      <c r="J66" s="84"/>
      <c r="K66" s="84"/>
      <c r="L66" s="84"/>
      <c r="M66" s="84"/>
      <c r="N66" s="86"/>
      <c r="O66" s="55" t="s">
        <v>46</v>
      </c>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7"/>
    </row>
    <row r="67" spans="1:45" ht="25" customHeight="1">
      <c r="A67" s="89">
        <v>33</v>
      </c>
      <c r="B67" s="81"/>
      <c r="C67" s="81"/>
      <c r="D67" s="81"/>
      <c r="E67" s="81"/>
      <c r="F67" s="91"/>
      <c r="G67" s="81"/>
      <c r="H67" s="81"/>
      <c r="I67" s="81"/>
      <c r="J67" s="81"/>
      <c r="K67" s="81"/>
      <c r="L67" s="81"/>
      <c r="M67" s="81"/>
      <c r="N67" s="93"/>
      <c r="O67" s="52" t="s">
        <v>45</v>
      </c>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4"/>
    </row>
    <row r="68" spans="1:45" ht="25" customHeight="1" thickBot="1">
      <c r="A68" s="90"/>
      <c r="B68" s="82"/>
      <c r="C68" s="82"/>
      <c r="D68" s="82"/>
      <c r="E68" s="82"/>
      <c r="F68" s="92"/>
      <c r="G68" s="82"/>
      <c r="H68" s="82"/>
      <c r="I68" s="82"/>
      <c r="J68" s="82"/>
      <c r="K68" s="82"/>
      <c r="L68" s="82"/>
      <c r="M68" s="82"/>
      <c r="N68" s="94"/>
      <c r="O68" s="55" t="s">
        <v>46</v>
      </c>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7"/>
    </row>
    <row r="69" spans="1:45" ht="25" customHeight="1">
      <c r="A69" s="89">
        <v>34</v>
      </c>
      <c r="B69" s="83"/>
      <c r="C69" s="83"/>
      <c r="D69" s="83"/>
      <c r="E69" s="83"/>
      <c r="F69" s="87"/>
      <c r="G69" s="83"/>
      <c r="H69" s="83"/>
      <c r="I69" s="83"/>
      <c r="J69" s="83"/>
      <c r="K69" s="83"/>
      <c r="L69" s="83"/>
      <c r="M69" s="83"/>
      <c r="N69" s="85"/>
      <c r="O69" s="52" t="s">
        <v>45</v>
      </c>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4"/>
    </row>
    <row r="70" spans="1:45" ht="25" customHeight="1" thickBot="1">
      <c r="A70" s="90"/>
      <c r="B70" s="84"/>
      <c r="C70" s="84"/>
      <c r="D70" s="84"/>
      <c r="E70" s="84"/>
      <c r="F70" s="88"/>
      <c r="G70" s="84"/>
      <c r="H70" s="84"/>
      <c r="I70" s="84"/>
      <c r="J70" s="84"/>
      <c r="K70" s="84"/>
      <c r="L70" s="84"/>
      <c r="M70" s="84"/>
      <c r="N70" s="86"/>
      <c r="O70" s="55" t="s">
        <v>46</v>
      </c>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7"/>
    </row>
    <row r="71" spans="1:45" ht="25" customHeight="1">
      <c r="A71" s="89">
        <v>35</v>
      </c>
      <c r="B71" s="81"/>
      <c r="C71" s="81"/>
      <c r="D71" s="81"/>
      <c r="E71" s="81"/>
      <c r="F71" s="91"/>
      <c r="G71" s="81"/>
      <c r="H71" s="81"/>
      <c r="I71" s="81"/>
      <c r="J71" s="81"/>
      <c r="K71" s="81"/>
      <c r="L71" s="81"/>
      <c r="M71" s="81"/>
      <c r="N71" s="93"/>
      <c r="O71" s="52" t="s">
        <v>45</v>
      </c>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4"/>
    </row>
    <row r="72" spans="1:45" ht="25" customHeight="1" thickBot="1">
      <c r="A72" s="90"/>
      <c r="B72" s="82"/>
      <c r="C72" s="82"/>
      <c r="D72" s="82"/>
      <c r="E72" s="82"/>
      <c r="F72" s="92"/>
      <c r="G72" s="82"/>
      <c r="H72" s="82"/>
      <c r="I72" s="82"/>
      <c r="J72" s="82"/>
      <c r="K72" s="82"/>
      <c r="L72" s="82"/>
      <c r="M72" s="82"/>
      <c r="N72" s="94"/>
      <c r="O72" s="55" t="s">
        <v>46</v>
      </c>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7"/>
    </row>
    <row r="73" spans="1:45" ht="25" customHeight="1">
      <c r="A73" s="89">
        <v>36</v>
      </c>
      <c r="B73" s="83"/>
      <c r="C73" s="83"/>
      <c r="D73" s="83"/>
      <c r="E73" s="83"/>
      <c r="F73" s="87"/>
      <c r="G73" s="83"/>
      <c r="H73" s="83"/>
      <c r="I73" s="83"/>
      <c r="J73" s="83"/>
      <c r="K73" s="83"/>
      <c r="L73" s="83"/>
      <c r="M73" s="83"/>
      <c r="N73" s="85"/>
      <c r="O73" s="52" t="s">
        <v>45</v>
      </c>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4"/>
    </row>
    <row r="74" spans="1:45" ht="25" customHeight="1" thickBot="1">
      <c r="A74" s="90"/>
      <c r="B74" s="84"/>
      <c r="C74" s="84"/>
      <c r="D74" s="84"/>
      <c r="E74" s="84"/>
      <c r="F74" s="88"/>
      <c r="G74" s="84"/>
      <c r="H74" s="84"/>
      <c r="I74" s="84"/>
      <c r="J74" s="84"/>
      <c r="K74" s="84"/>
      <c r="L74" s="84"/>
      <c r="M74" s="84"/>
      <c r="N74" s="86"/>
      <c r="O74" s="55" t="s">
        <v>46</v>
      </c>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7"/>
    </row>
    <row r="75" spans="1:45" ht="25" customHeight="1">
      <c r="A75" s="89">
        <v>37</v>
      </c>
      <c r="B75" s="81"/>
      <c r="C75" s="81"/>
      <c r="D75" s="81"/>
      <c r="E75" s="81"/>
      <c r="F75" s="91"/>
      <c r="G75" s="81"/>
      <c r="H75" s="81"/>
      <c r="I75" s="81"/>
      <c r="J75" s="81"/>
      <c r="K75" s="81"/>
      <c r="L75" s="81"/>
      <c r="M75" s="81"/>
      <c r="N75" s="93"/>
      <c r="O75" s="52" t="s">
        <v>45</v>
      </c>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4"/>
    </row>
    <row r="76" spans="1:45" ht="25" customHeight="1" thickBot="1">
      <c r="A76" s="90"/>
      <c r="B76" s="82"/>
      <c r="C76" s="82"/>
      <c r="D76" s="82"/>
      <c r="E76" s="82"/>
      <c r="F76" s="92"/>
      <c r="G76" s="82"/>
      <c r="H76" s="82"/>
      <c r="I76" s="82"/>
      <c r="J76" s="82"/>
      <c r="K76" s="82"/>
      <c r="L76" s="82"/>
      <c r="M76" s="82"/>
      <c r="N76" s="94"/>
      <c r="O76" s="55" t="s">
        <v>46</v>
      </c>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7"/>
    </row>
    <row r="77" spans="1:45" ht="25" customHeight="1">
      <c r="A77" s="89">
        <v>38</v>
      </c>
      <c r="B77" s="83"/>
      <c r="C77" s="83"/>
      <c r="D77" s="83"/>
      <c r="E77" s="83"/>
      <c r="F77" s="87"/>
      <c r="G77" s="83"/>
      <c r="H77" s="83"/>
      <c r="I77" s="83"/>
      <c r="J77" s="83"/>
      <c r="K77" s="83"/>
      <c r="L77" s="83"/>
      <c r="M77" s="83"/>
      <c r="N77" s="85"/>
      <c r="O77" s="52" t="s">
        <v>45</v>
      </c>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4"/>
    </row>
    <row r="78" spans="1:45" ht="25" customHeight="1" thickBot="1">
      <c r="A78" s="90"/>
      <c r="B78" s="84"/>
      <c r="C78" s="84"/>
      <c r="D78" s="84"/>
      <c r="E78" s="84"/>
      <c r="F78" s="88"/>
      <c r="G78" s="84"/>
      <c r="H78" s="84"/>
      <c r="I78" s="84"/>
      <c r="J78" s="84"/>
      <c r="K78" s="84"/>
      <c r="L78" s="84"/>
      <c r="M78" s="84"/>
      <c r="N78" s="86"/>
      <c r="O78" s="55" t="s">
        <v>46</v>
      </c>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7"/>
    </row>
    <row r="79" spans="1:45" ht="25" customHeight="1">
      <c r="A79" s="89">
        <v>39</v>
      </c>
      <c r="B79" s="81"/>
      <c r="C79" s="81"/>
      <c r="D79" s="81"/>
      <c r="E79" s="81"/>
      <c r="F79" s="91"/>
      <c r="G79" s="81"/>
      <c r="H79" s="81"/>
      <c r="I79" s="81"/>
      <c r="J79" s="81"/>
      <c r="K79" s="81"/>
      <c r="L79" s="81"/>
      <c r="M79" s="81"/>
      <c r="N79" s="93"/>
      <c r="O79" s="52" t="s">
        <v>45</v>
      </c>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4"/>
    </row>
    <row r="80" spans="1:45" ht="25" customHeight="1" thickBot="1">
      <c r="A80" s="90"/>
      <c r="B80" s="82"/>
      <c r="C80" s="82"/>
      <c r="D80" s="82"/>
      <c r="E80" s="82"/>
      <c r="F80" s="92"/>
      <c r="G80" s="82"/>
      <c r="H80" s="82"/>
      <c r="I80" s="82"/>
      <c r="J80" s="82"/>
      <c r="K80" s="82"/>
      <c r="L80" s="82"/>
      <c r="M80" s="82"/>
      <c r="N80" s="94"/>
      <c r="O80" s="55" t="s">
        <v>46</v>
      </c>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7"/>
    </row>
    <row r="81" spans="1:45" ht="25" customHeight="1">
      <c r="A81" s="89">
        <v>40</v>
      </c>
      <c r="B81" s="83"/>
      <c r="C81" s="83"/>
      <c r="D81" s="83"/>
      <c r="E81" s="83"/>
      <c r="F81" s="87"/>
      <c r="G81" s="83"/>
      <c r="H81" s="83"/>
      <c r="I81" s="83"/>
      <c r="J81" s="83"/>
      <c r="K81" s="83"/>
      <c r="L81" s="83"/>
      <c r="M81" s="83"/>
      <c r="N81" s="85"/>
      <c r="O81" s="52" t="s">
        <v>45</v>
      </c>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4"/>
    </row>
    <row r="82" spans="1:45" ht="25" customHeight="1" thickBot="1">
      <c r="A82" s="90"/>
      <c r="B82" s="84"/>
      <c r="C82" s="84"/>
      <c r="D82" s="84"/>
      <c r="E82" s="84"/>
      <c r="F82" s="88"/>
      <c r="G82" s="84"/>
      <c r="H82" s="84"/>
      <c r="I82" s="84"/>
      <c r="J82" s="84"/>
      <c r="K82" s="84"/>
      <c r="L82" s="84"/>
      <c r="M82" s="84"/>
      <c r="N82" s="86"/>
      <c r="O82" s="55" t="s">
        <v>46</v>
      </c>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7"/>
    </row>
    <row r="83" spans="1:45" ht="25" customHeight="1">
      <c r="A83" s="89">
        <v>41</v>
      </c>
      <c r="B83" s="81"/>
      <c r="C83" s="81"/>
      <c r="D83" s="81"/>
      <c r="E83" s="81"/>
      <c r="F83" s="91"/>
      <c r="G83" s="81"/>
      <c r="H83" s="81"/>
      <c r="I83" s="81"/>
      <c r="J83" s="81"/>
      <c r="K83" s="81"/>
      <c r="L83" s="81"/>
      <c r="M83" s="81"/>
      <c r="N83" s="93"/>
      <c r="O83" s="52" t="s">
        <v>45</v>
      </c>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4"/>
    </row>
    <row r="84" spans="1:45" ht="25" customHeight="1" thickBot="1">
      <c r="A84" s="90"/>
      <c r="B84" s="82"/>
      <c r="C84" s="82"/>
      <c r="D84" s="82"/>
      <c r="E84" s="82"/>
      <c r="F84" s="92"/>
      <c r="G84" s="82"/>
      <c r="H84" s="82"/>
      <c r="I84" s="82"/>
      <c r="J84" s="82"/>
      <c r="K84" s="82"/>
      <c r="L84" s="82"/>
      <c r="M84" s="82"/>
      <c r="N84" s="94"/>
      <c r="O84" s="55" t="s">
        <v>46</v>
      </c>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7"/>
    </row>
    <row r="85" spans="1:45" ht="25" customHeight="1">
      <c r="A85" s="89">
        <v>42</v>
      </c>
      <c r="B85" s="83"/>
      <c r="C85" s="83"/>
      <c r="D85" s="83"/>
      <c r="E85" s="83"/>
      <c r="F85" s="87"/>
      <c r="G85" s="83"/>
      <c r="H85" s="83"/>
      <c r="I85" s="83"/>
      <c r="J85" s="83"/>
      <c r="K85" s="83"/>
      <c r="L85" s="83"/>
      <c r="M85" s="83"/>
      <c r="N85" s="85"/>
      <c r="O85" s="52" t="s">
        <v>45</v>
      </c>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4"/>
    </row>
    <row r="86" spans="1:45" ht="25" customHeight="1" thickBot="1">
      <c r="A86" s="90"/>
      <c r="B86" s="84"/>
      <c r="C86" s="84"/>
      <c r="D86" s="84"/>
      <c r="E86" s="84"/>
      <c r="F86" s="88"/>
      <c r="G86" s="84"/>
      <c r="H86" s="84"/>
      <c r="I86" s="84"/>
      <c r="J86" s="84"/>
      <c r="K86" s="84"/>
      <c r="L86" s="84"/>
      <c r="M86" s="84"/>
      <c r="N86" s="86"/>
      <c r="O86" s="55" t="s">
        <v>46</v>
      </c>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7"/>
    </row>
    <row r="87" spans="1:45" ht="25" customHeight="1">
      <c r="A87" s="89">
        <v>43</v>
      </c>
      <c r="B87" s="81"/>
      <c r="C87" s="81"/>
      <c r="D87" s="81"/>
      <c r="E87" s="81"/>
      <c r="F87" s="91"/>
      <c r="G87" s="81"/>
      <c r="H87" s="81"/>
      <c r="I87" s="81"/>
      <c r="J87" s="81"/>
      <c r="K87" s="81"/>
      <c r="L87" s="81"/>
      <c r="M87" s="81"/>
      <c r="N87" s="93"/>
      <c r="O87" s="52" t="s">
        <v>45</v>
      </c>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4"/>
    </row>
    <row r="88" spans="1:45" ht="25" customHeight="1" thickBot="1">
      <c r="A88" s="90"/>
      <c r="B88" s="82"/>
      <c r="C88" s="82"/>
      <c r="D88" s="82"/>
      <c r="E88" s="82"/>
      <c r="F88" s="92"/>
      <c r="G88" s="82"/>
      <c r="H88" s="82"/>
      <c r="I88" s="82"/>
      <c r="J88" s="82"/>
      <c r="K88" s="82"/>
      <c r="L88" s="82"/>
      <c r="M88" s="82"/>
      <c r="N88" s="94"/>
      <c r="O88" s="55" t="s">
        <v>46</v>
      </c>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7"/>
    </row>
    <row r="89" spans="1:45" ht="25" customHeight="1">
      <c r="A89" s="89">
        <v>44</v>
      </c>
      <c r="B89" s="83"/>
      <c r="C89" s="83"/>
      <c r="D89" s="83"/>
      <c r="E89" s="83"/>
      <c r="F89" s="87"/>
      <c r="G89" s="83"/>
      <c r="H89" s="83"/>
      <c r="I89" s="83"/>
      <c r="J89" s="83"/>
      <c r="K89" s="83"/>
      <c r="L89" s="83"/>
      <c r="M89" s="83"/>
      <c r="N89" s="85"/>
      <c r="O89" s="52" t="s">
        <v>45</v>
      </c>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4"/>
    </row>
    <row r="90" spans="1:45" ht="25" customHeight="1" thickBot="1">
      <c r="A90" s="90"/>
      <c r="B90" s="84"/>
      <c r="C90" s="84"/>
      <c r="D90" s="84"/>
      <c r="E90" s="84"/>
      <c r="F90" s="88"/>
      <c r="G90" s="84"/>
      <c r="H90" s="84"/>
      <c r="I90" s="84"/>
      <c r="J90" s="84"/>
      <c r="K90" s="84"/>
      <c r="L90" s="84"/>
      <c r="M90" s="84"/>
      <c r="N90" s="86"/>
      <c r="O90" s="55" t="s">
        <v>46</v>
      </c>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7"/>
    </row>
    <row r="91" spans="1:45" ht="25" customHeight="1">
      <c r="A91" s="89">
        <v>45</v>
      </c>
      <c r="B91" s="81"/>
      <c r="C91" s="81"/>
      <c r="D91" s="81"/>
      <c r="E91" s="81"/>
      <c r="F91" s="91"/>
      <c r="G91" s="81"/>
      <c r="H91" s="81"/>
      <c r="I91" s="81"/>
      <c r="J91" s="81"/>
      <c r="K91" s="81"/>
      <c r="L91" s="81"/>
      <c r="M91" s="81"/>
      <c r="N91" s="93"/>
      <c r="O91" s="52" t="s">
        <v>45</v>
      </c>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4"/>
    </row>
    <row r="92" spans="1:45" ht="25" customHeight="1" thickBot="1">
      <c r="A92" s="90"/>
      <c r="B92" s="82"/>
      <c r="C92" s="82"/>
      <c r="D92" s="82"/>
      <c r="E92" s="82"/>
      <c r="F92" s="92"/>
      <c r="G92" s="82"/>
      <c r="H92" s="82"/>
      <c r="I92" s="82"/>
      <c r="J92" s="82"/>
      <c r="K92" s="82"/>
      <c r="L92" s="82"/>
      <c r="M92" s="82"/>
      <c r="N92" s="94"/>
      <c r="O92" s="55" t="s">
        <v>46</v>
      </c>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7"/>
    </row>
    <row r="93" spans="1:45" ht="25" customHeight="1">
      <c r="A93" s="89">
        <v>46</v>
      </c>
      <c r="B93" s="83"/>
      <c r="C93" s="83"/>
      <c r="D93" s="83"/>
      <c r="E93" s="83"/>
      <c r="F93" s="87"/>
      <c r="G93" s="83"/>
      <c r="H93" s="83"/>
      <c r="I93" s="83"/>
      <c r="J93" s="83"/>
      <c r="K93" s="83"/>
      <c r="L93" s="83"/>
      <c r="M93" s="83"/>
      <c r="N93" s="85"/>
      <c r="O93" s="52" t="s">
        <v>45</v>
      </c>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4"/>
    </row>
    <row r="94" spans="1:45" ht="25" customHeight="1" thickBot="1">
      <c r="A94" s="90"/>
      <c r="B94" s="84"/>
      <c r="C94" s="84"/>
      <c r="D94" s="84"/>
      <c r="E94" s="84"/>
      <c r="F94" s="88"/>
      <c r="G94" s="84"/>
      <c r="H94" s="84"/>
      <c r="I94" s="84"/>
      <c r="J94" s="84"/>
      <c r="K94" s="84"/>
      <c r="L94" s="84"/>
      <c r="M94" s="84"/>
      <c r="N94" s="86"/>
      <c r="O94" s="55" t="s">
        <v>46</v>
      </c>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7"/>
    </row>
    <row r="95" spans="1:45" ht="25" customHeight="1">
      <c r="A95" s="89">
        <v>47</v>
      </c>
      <c r="B95" s="81"/>
      <c r="C95" s="81"/>
      <c r="D95" s="81"/>
      <c r="E95" s="81"/>
      <c r="F95" s="91"/>
      <c r="G95" s="81"/>
      <c r="H95" s="81"/>
      <c r="I95" s="81"/>
      <c r="J95" s="81"/>
      <c r="K95" s="81"/>
      <c r="L95" s="81"/>
      <c r="M95" s="81"/>
      <c r="N95" s="93"/>
      <c r="O95" s="52" t="s">
        <v>45</v>
      </c>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4"/>
    </row>
    <row r="96" spans="1:45" ht="25" customHeight="1" thickBot="1">
      <c r="A96" s="90"/>
      <c r="B96" s="82"/>
      <c r="C96" s="82"/>
      <c r="D96" s="82"/>
      <c r="E96" s="82"/>
      <c r="F96" s="92"/>
      <c r="G96" s="82"/>
      <c r="H96" s="82"/>
      <c r="I96" s="82"/>
      <c r="J96" s="82"/>
      <c r="K96" s="82"/>
      <c r="L96" s="82"/>
      <c r="M96" s="82"/>
      <c r="N96" s="94"/>
      <c r="O96" s="55" t="s">
        <v>46</v>
      </c>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7"/>
    </row>
    <row r="97" spans="1:45" ht="25" customHeight="1">
      <c r="A97" s="89">
        <v>48</v>
      </c>
      <c r="B97" s="83"/>
      <c r="C97" s="83"/>
      <c r="D97" s="83"/>
      <c r="E97" s="83"/>
      <c r="F97" s="87"/>
      <c r="G97" s="83"/>
      <c r="H97" s="83"/>
      <c r="I97" s="83"/>
      <c r="J97" s="83"/>
      <c r="K97" s="83"/>
      <c r="L97" s="83"/>
      <c r="M97" s="83"/>
      <c r="N97" s="85"/>
      <c r="O97" s="52" t="s">
        <v>45</v>
      </c>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4"/>
    </row>
    <row r="98" spans="1:45" ht="25" customHeight="1" thickBot="1">
      <c r="A98" s="90"/>
      <c r="B98" s="84"/>
      <c r="C98" s="84"/>
      <c r="D98" s="84"/>
      <c r="E98" s="84"/>
      <c r="F98" s="88"/>
      <c r="G98" s="84"/>
      <c r="H98" s="84"/>
      <c r="I98" s="84"/>
      <c r="J98" s="84"/>
      <c r="K98" s="84"/>
      <c r="L98" s="84"/>
      <c r="M98" s="84"/>
      <c r="N98" s="86"/>
      <c r="O98" s="55" t="s">
        <v>46</v>
      </c>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7"/>
    </row>
    <row r="99" spans="1:45" ht="25" customHeight="1">
      <c r="A99" s="89">
        <v>49</v>
      </c>
      <c r="B99" s="81"/>
      <c r="C99" s="81"/>
      <c r="D99" s="81"/>
      <c r="E99" s="81"/>
      <c r="F99" s="91"/>
      <c r="G99" s="81"/>
      <c r="H99" s="81"/>
      <c r="I99" s="81"/>
      <c r="J99" s="81"/>
      <c r="K99" s="81"/>
      <c r="L99" s="81"/>
      <c r="M99" s="81"/>
      <c r="N99" s="93"/>
      <c r="O99" s="52" t="s">
        <v>45</v>
      </c>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4"/>
    </row>
    <row r="100" spans="1:45" ht="25" customHeight="1" thickBot="1">
      <c r="A100" s="90"/>
      <c r="B100" s="82"/>
      <c r="C100" s="82"/>
      <c r="D100" s="82"/>
      <c r="E100" s="82"/>
      <c r="F100" s="92"/>
      <c r="G100" s="82"/>
      <c r="H100" s="82"/>
      <c r="I100" s="82"/>
      <c r="J100" s="82"/>
      <c r="K100" s="82"/>
      <c r="L100" s="82"/>
      <c r="M100" s="82"/>
      <c r="N100" s="94"/>
      <c r="O100" s="55" t="s">
        <v>46</v>
      </c>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7"/>
    </row>
    <row r="101" spans="1:45" ht="25" customHeight="1">
      <c r="A101" s="89">
        <v>50</v>
      </c>
      <c r="B101" s="83"/>
      <c r="C101" s="83"/>
      <c r="D101" s="83"/>
      <c r="E101" s="83"/>
      <c r="F101" s="87"/>
      <c r="G101" s="83"/>
      <c r="H101" s="83"/>
      <c r="I101" s="83"/>
      <c r="J101" s="83"/>
      <c r="K101" s="83"/>
      <c r="L101" s="83"/>
      <c r="M101" s="83"/>
      <c r="N101" s="85"/>
      <c r="O101" s="52" t="s">
        <v>45</v>
      </c>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4"/>
    </row>
    <row r="102" spans="1:45" ht="25" customHeight="1" thickBot="1">
      <c r="A102" s="90"/>
      <c r="B102" s="84"/>
      <c r="C102" s="84"/>
      <c r="D102" s="84"/>
      <c r="E102" s="84"/>
      <c r="F102" s="88"/>
      <c r="G102" s="84"/>
      <c r="H102" s="84"/>
      <c r="I102" s="84"/>
      <c r="J102" s="84"/>
      <c r="K102" s="84"/>
      <c r="L102" s="84"/>
      <c r="M102" s="84"/>
      <c r="N102" s="86"/>
      <c r="O102" s="55" t="s">
        <v>46</v>
      </c>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7"/>
    </row>
  </sheetData>
  <autoFilter ref="A2:AS2" xr:uid="{00000000-0001-0000-0000-000000000000}"/>
  <dataConsolidate/>
  <mergeCells count="700">
    <mergeCell ref="I101:I102"/>
    <mergeCell ref="J101:J102"/>
    <mergeCell ref="K101:K102"/>
    <mergeCell ref="L101:L102"/>
    <mergeCell ref="M101:M102"/>
    <mergeCell ref="N101:N102"/>
    <mergeCell ref="M99:M100"/>
    <mergeCell ref="N99:N100"/>
    <mergeCell ref="A101:A102"/>
    <mergeCell ref="B101:B102"/>
    <mergeCell ref="C101:C102"/>
    <mergeCell ref="D101:D102"/>
    <mergeCell ref="E101:E102"/>
    <mergeCell ref="F101:F102"/>
    <mergeCell ref="G101:G102"/>
    <mergeCell ref="H101:H102"/>
    <mergeCell ref="G99:G100"/>
    <mergeCell ref="H99:H100"/>
    <mergeCell ref="I99:I100"/>
    <mergeCell ref="J99:J100"/>
    <mergeCell ref="K99:K100"/>
    <mergeCell ref="L99:L100"/>
    <mergeCell ref="A99:A100"/>
    <mergeCell ref="B99:B100"/>
    <mergeCell ref="C99:C100"/>
    <mergeCell ref="D99:D100"/>
    <mergeCell ref="E99:E100"/>
    <mergeCell ref="F99:F100"/>
    <mergeCell ref="I97:I98"/>
    <mergeCell ref="J97:J98"/>
    <mergeCell ref="K97:K98"/>
    <mergeCell ref="L97:L98"/>
    <mergeCell ref="M97:M98"/>
    <mergeCell ref="N97:N98"/>
    <mergeCell ref="M95:M96"/>
    <mergeCell ref="N95:N96"/>
    <mergeCell ref="A97:A98"/>
    <mergeCell ref="B97:B98"/>
    <mergeCell ref="C97:C98"/>
    <mergeCell ref="D97:D98"/>
    <mergeCell ref="E97:E98"/>
    <mergeCell ref="F97:F98"/>
    <mergeCell ref="G97:G98"/>
    <mergeCell ref="H97:H98"/>
    <mergeCell ref="G95:G96"/>
    <mergeCell ref="H95:H96"/>
    <mergeCell ref="I95:I96"/>
    <mergeCell ref="J95:J96"/>
    <mergeCell ref="K95:K96"/>
    <mergeCell ref="L95:L96"/>
    <mergeCell ref="A95:A96"/>
    <mergeCell ref="B95:B96"/>
    <mergeCell ref="C95:C96"/>
    <mergeCell ref="D95:D96"/>
    <mergeCell ref="E95:E96"/>
    <mergeCell ref="F95:F96"/>
    <mergeCell ref="I93:I94"/>
    <mergeCell ref="J93:J94"/>
    <mergeCell ref="K93:K94"/>
    <mergeCell ref="L93:L94"/>
    <mergeCell ref="M93:M94"/>
    <mergeCell ref="N93:N94"/>
    <mergeCell ref="M91:M92"/>
    <mergeCell ref="N91:N92"/>
    <mergeCell ref="A93:A94"/>
    <mergeCell ref="B93:B94"/>
    <mergeCell ref="C93:C94"/>
    <mergeCell ref="D93:D94"/>
    <mergeCell ref="E93:E94"/>
    <mergeCell ref="F93:F94"/>
    <mergeCell ref="G93:G94"/>
    <mergeCell ref="H93:H94"/>
    <mergeCell ref="G91:G92"/>
    <mergeCell ref="H91:H92"/>
    <mergeCell ref="I91:I92"/>
    <mergeCell ref="J91:J92"/>
    <mergeCell ref="K91:K92"/>
    <mergeCell ref="L91:L92"/>
    <mergeCell ref="A91:A92"/>
    <mergeCell ref="B91:B92"/>
    <mergeCell ref="C91:C92"/>
    <mergeCell ref="D91:D92"/>
    <mergeCell ref="E91:E92"/>
    <mergeCell ref="F91:F92"/>
    <mergeCell ref="I89:I90"/>
    <mergeCell ref="J89:J90"/>
    <mergeCell ref="K89:K90"/>
    <mergeCell ref="L89:L90"/>
    <mergeCell ref="M89:M90"/>
    <mergeCell ref="N89:N90"/>
    <mergeCell ref="M87:M88"/>
    <mergeCell ref="N87:N88"/>
    <mergeCell ref="A89:A90"/>
    <mergeCell ref="B89:B90"/>
    <mergeCell ref="C89:C90"/>
    <mergeCell ref="D89:D90"/>
    <mergeCell ref="E89:E90"/>
    <mergeCell ref="F89:F90"/>
    <mergeCell ref="G89:G90"/>
    <mergeCell ref="H89:H90"/>
    <mergeCell ref="G87:G88"/>
    <mergeCell ref="H87:H88"/>
    <mergeCell ref="I87:I88"/>
    <mergeCell ref="J87:J88"/>
    <mergeCell ref="K87:K88"/>
    <mergeCell ref="L87:L88"/>
    <mergeCell ref="A87:A88"/>
    <mergeCell ref="B87:B88"/>
    <mergeCell ref="C87:C88"/>
    <mergeCell ref="D87:D88"/>
    <mergeCell ref="E87:E88"/>
    <mergeCell ref="F87:F88"/>
    <mergeCell ref="I85:I86"/>
    <mergeCell ref="J85:J86"/>
    <mergeCell ref="K85:K86"/>
    <mergeCell ref="L85:L86"/>
    <mergeCell ref="M85:M86"/>
    <mergeCell ref="N85:N86"/>
    <mergeCell ref="M83:M84"/>
    <mergeCell ref="N83:N84"/>
    <mergeCell ref="A85:A86"/>
    <mergeCell ref="B85:B86"/>
    <mergeCell ref="C85:C86"/>
    <mergeCell ref="D85:D86"/>
    <mergeCell ref="E85:E86"/>
    <mergeCell ref="F85:F86"/>
    <mergeCell ref="G85:G86"/>
    <mergeCell ref="H85:H86"/>
    <mergeCell ref="G83:G84"/>
    <mergeCell ref="H83:H84"/>
    <mergeCell ref="I83:I84"/>
    <mergeCell ref="J83:J84"/>
    <mergeCell ref="K83:K84"/>
    <mergeCell ref="L83:L84"/>
    <mergeCell ref="A83:A84"/>
    <mergeCell ref="B83:B84"/>
    <mergeCell ref="C83:C84"/>
    <mergeCell ref="D83:D84"/>
    <mergeCell ref="E83:E84"/>
    <mergeCell ref="F83:F84"/>
    <mergeCell ref="I81:I82"/>
    <mergeCell ref="J81:J82"/>
    <mergeCell ref="K81:K82"/>
    <mergeCell ref="L81:L82"/>
    <mergeCell ref="M81:M82"/>
    <mergeCell ref="N81:N82"/>
    <mergeCell ref="M79:M80"/>
    <mergeCell ref="N79:N80"/>
    <mergeCell ref="A81:A82"/>
    <mergeCell ref="B81:B82"/>
    <mergeCell ref="C81:C82"/>
    <mergeCell ref="D81:D82"/>
    <mergeCell ref="E81:E82"/>
    <mergeCell ref="F81:F82"/>
    <mergeCell ref="G81:G82"/>
    <mergeCell ref="H81:H82"/>
    <mergeCell ref="G79:G80"/>
    <mergeCell ref="H79:H80"/>
    <mergeCell ref="I79:I80"/>
    <mergeCell ref="J79:J80"/>
    <mergeCell ref="K79:K80"/>
    <mergeCell ref="L79:L80"/>
    <mergeCell ref="A79:A80"/>
    <mergeCell ref="B79:B80"/>
    <mergeCell ref="C79:C80"/>
    <mergeCell ref="D79:D80"/>
    <mergeCell ref="E79:E80"/>
    <mergeCell ref="F79:F80"/>
    <mergeCell ref="I77:I78"/>
    <mergeCell ref="J77:J78"/>
    <mergeCell ref="K77:K78"/>
    <mergeCell ref="L77:L78"/>
    <mergeCell ref="M77:M78"/>
    <mergeCell ref="N77:N78"/>
    <mergeCell ref="M75:M76"/>
    <mergeCell ref="N75:N76"/>
    <mergeCell ref="A77:A78"/>
    <mergeCell ref="B77:B78"/>
    <mergeCell ref="C77:C78"/>
    <mergeCell ref="D77:D78"/>
    <mergeCell ref="E77:E78"/>
    <mergeCell ref="F77:F78"/>
    <mergeCell ref="G77:G78"/>
    <mergeCell ref="H77:H78"/>
    <mergeCell ref="G75:G76"/>
    <mergeCell ref="H75:H76"/>
    <mergeCell ref="I75:I76"/>
    <mergeCell ref="J75:J76"/>
    <mergeCell ref="K75:K76"/>
    <mergeCell ref="L75:L76"/>
    <mergeCell ref="A75:A76"/>
    <mergeCell ref="B75:B76"/>
    <mergeCell ref="C75:C76"/>
    <mergeCell ref="D75:D76"/>
    <mergeCell ref="E75:E76"/>
    <mergeCell ref="F75:F76"/>
    <mergeCell ref="I73:I74"/>
    <mergeCell ref="J73:J74"/>
    <mergeCell ref="K73:K74"/>
    <mergeCell ref="L73:L74"/>
    <mergeCell ref="M73:M74"/>
    <mergeCell ref="N73:N74"/>
    <mergeCell ref="M71:M72"/>
    <mergeCell ref="N71:N72"/>
    <mergeCell ref="A73:A74"/>
    <mergeCell ref="B73:B74"/>
    <mergeCell ref="C73:C74"/>
    <mergeCell ref="D73:D74"/>
    <mergeCell ref="E73:E74"/>
    <mergeCell ref="F73:F74"/>
    <mergeCell ref="G73:G74"/>
    <mergeCell ref="H73:H74"/>
    <mergeCell ref="G71:G72"/>
    <mergeCell ref="H71:H72"/>
    <mergeCell ref="I71:I72"/>
    <mergeCell ref="J71:J72"/>
    <mergeCell ref="K71:K72"/>
    <mergeCell ref="L71:L72"/>
    <mergeCell ref="A71:A72"/>
    <mergeCell ref="B71:B72"/>
    <mergeCell ref="C71:C72"/>
    <mergeCell ref="D71:D72"/>
    <mergeCell ref="E71:E72"/>
    <mergeCell ref="F71:F72"/>
    <mergeCell ref="I69:I70"/>
    <mergeCell ref="J69:J70"/>
    <mergeCell ref="K69:K70"/>
    <mergeCell ref="L69:L70"/>
    <mergeCell ref="M69:M70"/>
    <mergeCell ref="N69:N70"/>
    <mergeCell ref="M67:M68"/>
    <mergeCell ref="N67:N68"/>
    <mergeCell ref="A69:A70"/>
    <mergeCell ref="B69:B70"/>
    <mergeCell ref="C69:C70"/>
    <mergeCell ref="D69:D70"/>
    <mergeCell ref="E69:E70"/>
    <mergeCell ref="F69:F70"/>
    <mergeCell ref="G69:G70"/>
    <mergeCell ref="H69:H70"/>
    <mergeCell ref="G67:G68"/>
    <mergeCell ref="H67:H68"/>
    <mergeCell ref="I67:I68"/>
    <mergeCell ref="J67:J68"/>
    <mergeCell ref="K67:K68"/>
    <mergeCell ref="L67:L68"/>
    <mergeCell ref="A67:A68"/>
    <mergeCell ref="B67:B68"/>
    <mergeCell ref="C67:C68"/>
    <mergeCell ref="D67:D68"/>
    <mergeCell ref="E67:E68"/>
    <mergeCell ref="F67:F68"/>
    <mergeCell ref="I65:I66"/>
    <mergeCell ref="J65:J66"/>
    <mergeCell ref="K65:K66"/>
    <mergeCell ref="L65:L66"/>
    <mergeCell ref="M65:M66"/>
    <mergeCell ref="N65:N66"/>
    <mergeCell ref="M63:M64"/>
    <mergeCell ref="N63:N64"/>
    <mergeCell ref="A65:A66"/>
    <mergeCell ref="B65:B66"/>
    <mergeCell ref="C65:C66"/>
    <mergeCell ref="D65:D66"/>
    <mergeCell ref="E65:E66"/>
    <mergeCell ref="F65:F66"/>
    <mergeCell ref="G65:G66"/>
    <mergeCell ref="H65:H66"/>
    <mergeCell ref="G63:G64"/>
    <mergeCell ref="H63:H64"/>
    <mergeCell ref="I63:I64"/>
    <mergeCell ref="J63:J64"/>
    <mergeCell ref="K63:K64"/>
    <mergeCell ref="L63:L64"/>
    <mergeCell ref="A63:A64"/>
    <mergeCell ref="B63:B64"/>
    <mergeCell ref="C63:C64"/>
    <mergeCell ref="D63:D64"/>
    <mergeCell ref="E63:E64"/>
    <mergeCell ref="F63:F64"/>
    <mergeCell ref="I61:I62"/>
    <mergeCell ref="J61:J62"/>
    <mergeCell ref="K61:K62"/>
    <mergeCell ref="L61:L62"/>
    <mergeCell ref="M61:M62"/>
    <mergeCell ref="N61:N62"/>
    <mergeCell ref="M59:M60"/>
    <mergeCell ref="N59:N60"/>
    <mergeCell ref="A61:A62"/>
    <mergeCell ref="B61:B62"/>
    <mergeCell ref="C61:C62"/>
    <mergeCell ref="D61:D62"/>
    <mergeCell ref="E61:E62"/>
    <mergeCell ref="F61:F62"/>
    <mergeCell ref="G61:G62"/>
    <mergeCell ref="H61:H62"/>
    <mergeCell ref="G59:G60"/>
    <mergeCell ref="H59:H60"/>
    <mergeCell ref="I59:I60"/>
    <mergeCell ref="J59:J60"/>
    <mergeCell ref="K59:K60"/>
    <mergeCell ref="L59:L60"/>
    <mergeCell ref="A59:A60"/>
    <mergeCell ref="B59:B60"/>
    <mergeCell ref="C59:C60"/>
    <mergeCell ref="D59:D60"/>
    <mergeCell ref="E59:E60"/>
    <mergeCell ref="F59:F60"/>
    <mergeCell ref="I57:I58"/>
    <mergeCell ref="J57:J58"/>
    <mergeCell ref="K57:K58"/>
    <mergeCell ref="L57:L58"/>
    <mergeCell ref="M57:M58"/>
    <mergeCell ref="N57:N58"/>
    <mergeCell ref="M55:M56"/>
    <mergeCell ref="N55:N56"/>
    <mergeCell ref="A57:A58"/>
    <mergeCell ref="B57:B58"/>
    <mergeCell ref="C57:C58"/>
    <mergeCell ref="D57:D58"/>
    <mergeCell ref="E57:E58"/>
    <mergeCell ref="F57:F58"/>
    <mergeCell ref="G57:G58"/>
    <mergeCell ref="H57:H58"/>
    <mergeCell ref="G55:G56"/>
    <mergeCell ref="H55:H56"/>
    <mergeCell ref="I55:I56"/>
    <mergeCell ref="J55:J56"/>
    <mergeCell ref="K55:K56"/>
    <mergeCell ref="L55:L56"/>
    <mergeCell ref="A55:A56"/>
    <mergeCell ref="B55:B56"/>
    <mergeCell ref="C55:C56"/>
    <mergeCell ref="D55:D56"/>
    <mergeCell ref="E55:E56"/>
    <mergeCell ref="F55:F56"/>
    <mergeCell ref="I53:I54"/>
    <mergeCell ref="J53:J54"/>
    <mergeCell ref="K53:K54"/>
    <mergeCell ref="L53:L54"/>
    <mergeCell ref="M53:M54"/>
    <mergeCell ref="N53:N54"/>
    <mergeCell ref="M51:M52"/>
    <mergeCell ref="N51:N52"/>
    <mergeCell ref="A53:A54"/>
    <mergeCell ref="B53:B54"/>
    <mergeCell ref="C53:C54"/>
    <mergeCell ref="D53:D54"/>
    <mergeCell ref="E53:E54"/>
    <mergeCell ref="F53:F54"/>
    <mergeCell ref="G53:G54"/>
    <mergeCell ref="H53:H54"/>
    <mergeCell ref="G51:G52"/>
    <mergeCell ref="H51:H52"/>
    <mergeCell ref="I51:I52"/>
    <mergeCell ref="J51:J52"/>
    <mergeCell ref="K51:K52"/>
    <mergeCell ref="L51:L52"/>
    <mergeCell ref="A51:A52"/>
    <mergeCell ref="B51:B52"/>
    <mergeCell ref="C51:C52"/>
    <mergeCell ref="D51:D52"/>
    <mergeCell ref="E51:E52"/>
    <mergeCell ref="F51:F52"/>
    <mergeCell ref="I49:I50"/>
    <mergeCell ref="J49:J50"/>
    <mergeCell ref="K49:K50"/>
    <mergeCell ref="L49:L50"/>
    <mergeCell ref="M49:M50"/>
    <mergeCell ref="N49:N50"/>
    <mergeCell ref="M47:M48"/>
    <mergeCell ref="N47:N48"/>
    <mergeCell ref="A49:A50"/>
    <mergeCell ref="B49:B50"/>
    <mergeCell ref="C49:C50"/>
    <mergeCell ref="D49:D50"/>
    <mergeCell ref="E49:E50"/>
    <mergeCell ref="F49:F50"/>
    <mergeCell ref="G49:G50"/>
    <mergeCell ref="H49:H50"/>
    <mergeCell ref="G47:G48"/>
    <mergeCell ref="H47:H48"/>
    <mergeCell ref="I47:I48"/>
    <mergeCell ref="J47:J48"/>
    <mergeCell ref="K47:K48"/>
    <mergeCell ref="L47:L48"/>
    <mergeCell ref="A47:A48"/>
    <mergeCell ref="B47:B48"/>
    <mergeCell ref="C47:C48"/>
    <mergeCell ref="D47:D48"/>
    <mergeCell ref="E47:E48"/>
    <mergeCell ref="F47:F48"/>
    <mergeCell ref="I45:I46"/>
    <mergeCell ref="J45:J46"/>
    <mergeCell ref="K45:K46"/>
    <mergeCell ref="L45:L46"/>
    <mergeCell ref="M45:M46"/>
    <mergeCell ref="N45:N46"/>
    <mergeCell ref="M43:M44"/>
    <mergeCell ref="N43:N44"/>
    <mergeCell ref="A45:A46"/>
    <mergeCell ref="B45:B46"/>
    <mergeCell ref="C45:C46"/>
    <mergeCell ref="D45:D46"/>
    <mergeCell ref="E45:E46"/>
    <mergeCell ref="F45:F46"/>
    <mergeCell ref="G45:G46"/>
    <mergeCell ref="H45:H46"/>
    <mergeCell ref="G43:G44"/>
    <mergeCell ref="H43:H44"/>
    <mergeCell ref="I43:I44"/>
    <mergeCell ref="J43:J44"/>
    <mergeCell ref="K43:K44"/>
    <mergeCell ref="L43:L44"/>
    <mergeCell ref="A43:A44"/>
    <mergeCell ref="B43:B44"/>
    <mergeCell ref="C43:C44"/>
    <mergeCell ref="D43:D44"/>
    <mergeCell ref="E43:E44"/>
    <mergeCell ref="F43:F44"/>
    <mergeCell ref="I41:I42"/>
    <mergeCell ref="J41:J42"/>
    <mergeCell ref="K41:K42"/>
    <mergeCell ref="L41:L42"/>
    <mergeCell ref="M41:M42"/>
    <mergeCell ref="N41:N42"/>
    <mergeCell ref="M39:M40"/>
    <mergeCell ref="N39:N40"/>
    <mergeCell ref="A41:A42"/>
    <mergeCell ref="B41:B42"/>
    <mergeCell ref="C41:C42"/>
    <mergeCell ref="D41:D42"/>
    <mergeCell ref="E41:E42"/>
    <mergeCell ref="F41:F42"/>
    <mergeCell ref="G41:G42"/>
    <mergeCell ref="H41:H42"/>
    <mergeCell ref="G39:G40"/>
    <mergeCell ref="H39:H40"/>
    <mergeCell ref="I39:I40"/>
    <mergeCell ref="J39:J40"/>
    <mergeCell ref="K39:K40"/>
    <mergeCell ref="L39:L40"/>
    <mergeCell ref="A39:A40"/>
    <mergeCell ref="B39:B40"/>
    <mergeCell ref="C39:C40"/>
    <mergeCell ref="D39:D40"/>
    <mergeCell ref="E39:E40"/>
    <mergeCell ref="F39:F40"/>
    <mergeCell ref="I37:I38"/>
    <mergeCell ref="J37:J38"/>
    <mergeCell ref="K37:K38"/>
    <mergeCell ref="L37:L38"/>
    <mergeCell ref="M37:M38"/>
    <mergeCell ref="N37:N38"/>
    <mergeCell ref="M35:M36"/>
    <mergeCell ref="N35:N36"/>
    <mergeCell ref="A37:A38"/>
    <mergeCell ref="B37:B38"/>
    <mergeCell ref="C37:C38"/>
    <mergeCell ref="D37:D38"/>
    <mergeCell ref="E37:E38"/>
    <mergeCell ref="F37:F38"/>
    <mergeCell ref="G37:G38"/>
    <mergeCell ref="H37:H38"/>
    <mergeCell ref="G35:G36"/>
    <mergeCell ref="H35:H36"/>
    <mergeCell ref="I35:I36"/>
    <mergeCell ref="J35:J36"/>
    <mergeCell ref="K35:K36"/>
    <mergeCell ref="L35:L36"/>
    <mergeCell ref="A35:A36"/>
    <mergeCell ref="B35:B36"/>
    <mergeCell ref="C35:C36"/>
    <mergeCell ref="D35:D36"/>
    <mergeCell ref="E35:E36"/>
    <mergeCell ref="F35:F36"/>
    <mergeCell ref="I33:I34"/>
    <mergeCell ref="J33:J34"/>
    <mergeCell ref="K33:K34"/>
    <mergeCell ref="L33:L34"/>
    <mergeCell ref="M33:M34"/>
    <mergeCell ref="N33:N34"/>
    <mergeCell ref="M31:M32"/>
    <mergeCell ref="N31:N32"/>
    <mergeCell ref="A33:A34"/>
    <mergeCell ref="B33:B34"/>
    <mergeCell ref="C33:C34"/>
    <mergeCell ref="D33:D34"/>
    <mergeCell ref="E33:E34"/>
    <mergeCell ref="F33:F34"/>
    <mergeCell ref="G33:G34"/>
    <mergeCell ref="H33:H34"/>
    <mergeCell ref="G31:G32"/>
    <mergeCell ref="H31:H32"/>
    <mergeCell ref="I31:I32"/>
    <mergeCell ref="J31:J32"/>
    <mergeCell ref="K31:K32"/>
    <mergeCell ref="L31:L32"/>
    <mergeCell ref="A31:A32"/>
    <mergeCell ref="B31:B32"/>
    <mergeCell ref="C31:C32"/>
    <mergeCell ref="D31:D32"/>
    <mergeCell ref="E31:E32"/>
    <mergeCell ref="F31:F32"/>
    <mergeCell ref="I29:I30"/>
    <mergeCell ref="J29:J30"/>
    <mergeCell ref="K29:K30"/>
    <mergeCell ref="L29:L30"/>
    <mergeCell ref="M29:M30"/>
    <mergeCell ref="N29:N30"/>
    <mergeCell ref="M27:M28"/>
    <mergeCell ref="N27:N28"/>
    <mergeCell ref="A29:A30"/>
    <mergeCell ref="B29:B30"/>
    <mergeCell ref="C29:C30"/>
    <mergeCell ref="D29:D30"/>
    <mergeCell ref="E29:E30"/>
    <mergeCell ref="F29:F30"/>
    <mergeCell ref="G29:G30"/>
    <mergeCell ref="H29:H30"/>
    <mergeCell ref="G27:G28"/>
    <mergeCell ref="H27:H28"/>
    <mergeCell ref="I27:I28"/>
    <mergeCell ref="J27:J28"/>
    <mergeCell ref="K27:K28"/>
    <mergeCell ref="L27:L28"/>
    <mergeCell ref="A27:A28"/>
    <mergeCell ref="B27:B28"/>
    <mergeCell ref="C27:C28"/>
    <mergeCell ref="D27:D28"/>
    <mergeCell ref="E27:E28"/>
    <mergeCell ref="F27:F28"/>
    <mergeCell ref="I25:I26"/>
    <mergeCell ref="J25:J26"/>
    <mergeCell ref="K25:K26"/>
    <mergeCell ref="L25:L26"/>
    <mergeCell ref="M25:M26"/>
    <mergeCell ref="N25:N26"/>
    <mergeCell ref="M23:M24"/>
    <mergeCell ref="N23:N24"/>
    <mergeCell ref="A25:A26"/>
    <mergeCell ref="B25:B26"/>
    <mergeCell ref="C25:C26"/>
    <mergeCell ref="D25:D26"/>
    <mergeCell ref="E25:E26"/>
    <mergeCell ref="F25:F26"/>
    <mergeCell ref="G25:G26"/>
    <mergeCell ref="H25:H26"/>
    <mergeCell ref="G23:G24"/>
    <mergeCell ref="H23:H24"/>
    <mergeCell ref="I23:I24"/>
    <mergeCell ref="J23:J24"/>
    <mergeCell ref="K23:K24"/>
    <mergeCell ref="L23:L24"/>
    <mergeCell ref="A23:A24"/>
    <mergeCell ref="B23:B24"/>
    <mergeCell ref="C23:C24"/>
    <mergeCell ref="D23:D24"/>
    <mergeCell ref="E23:E24"/>
    <mergeCell ref="F23:F24"/>
    <mergeCell ref="I21:I22"/>
    <mergeCell ref="J21:J22"/>
    <mergeCell ref="K21:K22"/>
    <mergeCell ref="L21:L22"/>
    <mergeCell ref="M21:M22"/>
    <mergeCell ref="N21:N22"/>
    <mergeCell ref="M19:M20"/>
    <mergeCell ref="N19:N20"/>
    <mergeCell ref="A21:A22"/>
    <mergeCell ref="B21:B22"/>
    <mergeCell ref="C21:C22"/>
    <mergeCell ref="D21:D22"/>
    <mergeCell ref="E21:E22"/>
    <mergeCell ref="F21:F22"/>
    <mergeCell ref="G21:G22"/>
    <mergeCell ref="H21:H22"/>
    <mergeCell ref="G19:G20"/>
    <mergeCell ref="H19:H20"/>
    <mergeCell ref="I19:I20"/>
    <mergeCell ref="J19:J20"/>
    <mergeCell ref="K19:K20"/>
    <mergeCell ref="L19:L20"/>
    <mergeCell ref="A19:A20"/>
    <mergeCell ref="B19:B20"/>
    <mergeCell ref="C19:C20"/>
    <mergeCell ref="D19:D20"/>
    <mergeCell ref="E19:E20"/>
    <mergeCell ref="F19:F20"/>
    <mergeCell ref="I17:I18"/>
    <mergeCell ref="J17:J18"/>
    <mergeCell ref="K17:K18"/>
    <mergeCell ref="L17:L18"/>
    <mergeCell ref="M17:M18"/>
    <mergeCell ref="N17:N18"/>
    <mergeCell ref="M15:M16"/>
    <mergeCell ref="N15:N16"/>
    <mergeCell ref="A17:A18"/>
    <mergeCell ref="B17:B18"/>
    <mergeCell ref="C17:C18"/>
    <mergeCell ref="D17:D18"/>
    <mergeCell ref="E17:E18"/>
    <mergeCell ref="F17:F18"/>
    <mergeCell ref="G17:G18"/>
    <mergeCell ref="H17:H18"/>
    <mergeCell ref="G15:G16"/>
    <mergeCell ref="H15:H16"/>
    <mergeCell ref="I15:I16"/>
    <mergeCell ref="J15:J16"/>
    <mergeCell ref="K15:K16"/>
    <mergeCell ref="L15:L16"/>
    <mergeCell ref="A15:A16"/>
    <mergeCell ref="B15:B16"/>
    <mergeCell ref="C15:C16"/>
    <mergeCell ref="D15:D16"/>
    <mergeCell ref="E15:E16"/>
    <mergeCell ref="F15:F16"/>
    <mergeCell ref="I13:I14"/>
    <mergeCell ref="J13:J14"/>
    <mergeCell ref="K13:K14"/>
    <mergeCell ref="L13:L14"/>
    <mergeCell ref="M13:M14"/>
    <mergeCell ref="N13:N14"/>
    <mergeCell ref="M11:M12"/>
    <mergeCell ref="N11:N12"/>
    <mergeCell ref="A13:A14"/>
    <mergeCell ref="B13:B14"/>
    <mergeCell ref="C13:C14"/>
    <mergeCell ref="D13:D14"/>
    <mergeCell ref="E13:E14"/>
    <mergeCell ref="F13:F14"/>
    <mergeCell ref="G13:G14"/>
    <mergeCell ref="H13:H14"/>
    <mergeCell ref="G11:G12"/>
    <mergeCell ref="H11:H12"/>
    <mergeCell ref="I11:I12"/>
    <mergeCell ref="J11:J12"/>
    <mergeCell ref="K11:K12"/>
    <mergeCell ref="L11:L12"/>
    <mergeCell ref="A11:A12"/>
    <mergeCell ref="B11:B12"/>
    <mergeCell ref="C11:C12"/>
    <mergeCell ref="D11:D12"/>
    <mergeCell ref="E11:E12"/>
    <mergeCell ref="F11:F12"/>
    <mergeCell ref="I9:I10"/>
    <mergeCell ref="J9:J10"/>
    <mergeCell ref="K9:K10"/>
    <mergeCell ref="L9:L10"/>
    <mergeCell ref="M9:M10"/>
    <mergeCell ref="N9:N10"/>
    <mergeCell ref="M7:M8"/>
    <mergeCell ref="N7:N8"/>
    <mergeCell ref="A9:A10"/>
    <mergeCell ref="B9:B10"/>
    <mergeCell ref="C9:C10"/>
    <mergeCell ref="D9:D10"/>
    <mergeCell ref="E9:E10"/>
    <mergeCell ref="F9:F10"/>
    <mergeCell ref="G9:G10"/>
    <mergeCell ref="H9:H10"/>
    <mergeCell ref="G7:G8"/>
    <mergeCell ref="H7:H8"/>
    <mergeCell ref="I7:I8"/>
    <mergeCell ref="J7:J8"/>
    <mergeCell ref="K7:K8"/>
    <mergeCell ref="L7:L8"/>
    <mergeCell ref="A7:A8"/>
    <mergeCell ref="B7:B8"/>
    <mergeCell ref="C7:C8"/>
    <mergeCell ref="D7:D8"/>
    <mergeCell ref="E7:E8"/>
    <mergeCell ref="F7:F8"/>
    <mergeCell ref="I5:I6"/>
    <mergeCell ref="J5:J6"/>
    <mergeCell ref="K5:K6"/>
    <mergeCell ref="L5:L6"/>
    <mergeCell ref="M5:M6"/>
    <mergeCell ref="N5:N6"/>
    <mergeCell ref="M3:M4"/>
    <mergeCell ref="N3:N4"/>
    <mergeCell ref="A5:A6"/>
    <mergeCell ref="B5:B6"/>
    <mergeCell ref="C5:C6"/>
    <mergeCell ref="D5:D6"/>
    <mergeCell ref="E5:E6"/>
    <mergeCell ref="F5:F6"/>
    <mergeCell ref="G5:G6"/>
    <mergeCell ref="H5:H6"/>
    <mergeCell ref="G3:G4"/>
    <mergeCell ref="H3:H4"/>
    <mergeCell ref="I3:I4"/>
    <mergeCell ref="J3:J4"/>
    <mergeCell ref="K3:K4"/>
    <mergeCell ref="L3:L4"/>
    <mergeCell ref="A3:A4"/>
    <mergeCell ref="B3:B4"/>
    <mergeCell ref="C3:C4"/>
    <mergeCell ref="D3:D4"/>
    <mergeCell ref="E3:E4"/>
    <mergeCell ref="F3:F4"/>
  </mergeCells>
  <phoneticPr fontId="1"/>
  <dataValidations count="2">
    <dataValidation type="list" allowBlank="1" sqref="P4:AS4 P6:AS6 P8:AS8 P10:AS10 P12:AS12 P14:AS14 P16:AS16 P18:AS18 P20:AS20 P22:AS22 P24:AS24 P26:AS26 P28:AS28 P30:AS30 P32:AS32 P34:AS34 P36:AS36 P38:AS38 P40:AS40 P42:AS42 P44:AS44 P46:AS46 P48:AS48 P50:AS50 P52:AS52 P54:AS54 P56:AS56 P58:AS58 P60:AS60 P62:AS62 P64:AS64 P66:AS66 P68:AS68 P70:AS70 P72:AS72 P74:AS74 P76:AS76 P78:AS78 P80:AS80 P82:AS82 P84:AS84 P86:AS86 P88:AS88 P90:AS90 P92:AS92 P94:AS94 P96:AS96 P98:AS98 P100:AS100 P102:AS102" xr:uid="{21DC4FC8-E9E5-411D-9486-1D3F6D95F8F5}">
      <formula1>症状</formula1>
    </dataValidation>
    <dataValidation type="list" allowBlank="1" sqref="P3:AS3 P5:AS5 P7:AS7 P9:AS9 P11:AS11 P13:AS13 P15:AS15 P17:AS17 P19:AS19 P21:AS21 P23:AS23 P25:AS25 P27:AS27 P29:AS29 P31:AS31 P33:AS33 P35:AS35 P37:AS37 P39:AS39 P41:AS41 P43:AS43 P45:AS45 P47:AS47 P49:AS49 P51:AS51 P53:AS53 P55:AS55 P57:AS57 P59:AS59 P61:AS61 P63:AS63 P65:AS65 P67:AS67 P69:AS69 P71:AS71 P73:AS73 P75:AS75 P77:AS77 P79:AS79 P81:AS81 P83:AS83 P85:AS85 P87:AS87 P89:AS89 P91:AS91 P93:AS93 P95:AS95 P97:AS97 P99:AS99 P101:AS101" xr:uid="{161698D4-2923-43CB-9B9C-4BB3E7227D2E}">
      <formula1>IF(ISNUMBER(SEARCH("利用者", $E3)), UserOptions, StaffOptions)</formula1>
    </dataValidation>
  </dataValidations>
  <pageMargins left="0.70866141732283472" right="0.70866141732283472" top="0.74803149606299213" bottom="0.74803149606299213" header="0.31496062992125984" footer="0.31496062992125984"/>
  <pageSetup paperSize="8" scale="26" orientation="landscape" r:id="rId1"/>
  <legacyDrawing r:id="rId2"/>
  <extLst>
    <ext xmlns:x14="http://schemas.microsoft.com/office/spreadsheetml/2009/9/main" uri="{CCE6A557-97BC-4b89-ADB6-D9C93CAAB3DF}">
      <x14:dataValidations xmlns:xm="http://schemas.microsoft.com/office/excel/2006/main" count="7">
        <x14:dataValidation type="list" allowBlank="1" xr:uid="{77360F27-EBAD-44E7-BBBC-591F22EE4B56}">
          <x14:formula1>
            <xm:f>【保健所タブ】選択項目!$A$2:$A$5</xm:f>
          </x14:formula1>
          <xm:sqref>C3:C102</xm:sqref>
        </x14:dataValidation>
        <x14:dataValidation type="list" allowBlank="1" xr:uid="{21F15346-DA74-4755-8009-8C05438A0853}">
          <x14:formula1>
            <xm:f>【保健所タブ】選択項目!$F$2:$F$5</xm:f>
          </x14:formula1>
          <xm:sqref>L21:L102</xm:sqref>
        </x14:dataValidation>
        <x14:dataValidation type="list" allowBlank="1" xr:uid="{D2A3BCFC-4F7E-4FC1-9312-3F0F8D8A18F0}">
          <x14:formula1>
            <xm:f>【保健所タブ】選択項目!$D$2:$D$5</xm:f>
          </x14:formula1>
          <xm:sqref>J21:J102</xm:sqref>
        </x14:dataValidation>
        <x14:dataValidation type="list" allowBlank="1" xr:uid="{7B8C6B5D-5755-4473-8E76-60E34BFD02D7}">
          <x14:formula1>
            <xm:f>【保健所タブ】選択項目!$C$2:$C$5</xm:f>
          </x14:formula1>
          <xm:sqref>J7:M20 I7:I102 I3:M6</xm:sqref>
        </x14:dataValidation>
        <x14:dataValidation type="list" allowBlank="1" xr:uid="{353EC9D6-5D88-41C4-AA3F-119169682873}">
          <x14:formula1>
            <xm:f>【保健所タブ】選択項目!$G$2:$G$6</xm:f>
          </x14:formula1>
          <xm:sqref>M101 M97 M69 M73 M77 M81 M23 M27 M31 M35 M39 M43 M47 M51 M55 M59 M63 M67 M71 M75 M79 M83 M87 M91 M95 M99 M85 M89 M93 M21 M25 M29 M33 M37 M41 M45 M49 M53 M57 M61 M65</xm:sqref>
        </x14:dataValidation>
        <x14:dataValidation type="list" allowBlank="1" xr:uid="{07ACA18D-407F-44C9-BD50-89AE84994502}">
          <x14:formula1>
            <xm:f>【保健所タブ】選択項目!$E$2:$E$5</xm:f>
          </x14:formula1>
          <xm:sqref>K101 K97 K69 K73 K77 K81 K23 K27 K31 K35 K39 K43 K47 K51 K55 K59 K63 K67 K71 K75 K79 K83 K87 K91 K95 K99 K85 K89 K93 K21 K25 K29 K33 K37 K41 K45 K49 K53 K57 K61 K65</xm:sqref>
        </x14:dataValidation>
        <x14:dataValidation type="list" allowBlank="1" xr:uid="{C8DA028F-E12C-4104-8A06-43C3733922CB}">
          <x14:formula1>
            <xm:f>【保健所タブ】選択項目!$B$2:$B$8</xm:f>
          </x14:formula1>
          <xm:sqref>E61 E101 E65 E81 E85 E89 E69 E73 E77 E45 E49 E43 E47 E51 E55 E59 E63 E67 E71 E75 E79 E83 E87 E91 E95 E99 E93 E97 E53 E57 E37 E39 E41 E7 E11 E13 E15 E17 E19 E21 E23 E25 E27 E29 E31 E33 E35 E3 E5 E9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4B46E-07B3-4EC2-B2BF-5B58F5CF3DCD}">
  <dimension ref="A1:T298"/>
  <sheetViews>
    <sheetView zoomScale="60" zoomScaleNormal="60" workbookViewId="0">
      <selection activeCell="N46" sqref="N46"/>
    </sheetView>
  </sheetViews>
  <sheetFormatPr defaultRowHeight="17.5"/>
  <cols>
    <col min="2" max="11" width="10.640625" customWidth="1"/>
    <col min="13" max="16" width="6" bestFit="1" customWidth="1"/>
  </cols>
  <sheetData>
    <row r="1" spans="1:20" ht="18.5" thickTop="1" thickBot="1">
      <c r="A1" s="77" t="s">
        <v>65</v>
      </c>
      <c r="B1" s="98" t="s">
        <v>111</v>
      </c>
      <c r="C1" s="98"/>
      <c r="M1" s="99" t="s">
        <v>66</v>
      </c>
      <c r="N1" s="99"/>
      <c r="O1" s="99"/>
      <c r="P1" s="99"/>
      <c r="Q1" s="100" t="s">
        <v>67</v>
      </c>
      <c r="R1" s="100"/>
      <c r="S1" s="100"/>
      <c r="T1" s="100"/>
    </row>
    <row r="2" spans="1:20" ht="29" customHeight="1" thickTop="1" thickBot="1">
      <c r="A2" s="77" t="s">
        <v>68</v>
      </c>
      <c r="B2" s="98" t="s">
        <v>112</v>
      </c>
      <c r="C2" s="98"/>
      <c r="M2" s="101" t="s">
        <v>69</v>
      </c>
      <c r="N2" s="101"/>
      <c r="O2" s="101" t="s">
        <v>70</v>
      </c>
      <c r="P2" s="101"/>
      <c r="Q2" s="102" t="s">
        <v>71</v>
      </c>
      <c r="R2" s="104" t="s">
        <v>72</v>
      </c>
      <c r="S2" s="103" t="s">
        <v>73</v>
      </c>
      <c r="T2" s="103" t="s">
        <v>74</v>
      </c>
    </row>
    <row r="3" spans="1:20" ht="18.5" thickTop="1" thickBot="1">
      <c r="A3" s="77" t="s">
        <v>78</v>
      </c>
      <c r="B3" s="97" t="s">
        <v>113</v>
      </c>
      <c r="C3" s="97"/>
      <c r="M3" s="32" t="s">
        <v>76</v>
      </c>
      <c r="N3" s="32" t="s">
        <v>77</v>
      </c>
      <c r="O3" s="33" t="s">
        <v>76</v>
      </c>
      <c r="P3" s="33" t="s">
        <v>77</v>
      </c>
      <c r="Q3" s="103"/>
      <c r="R3" s="105"/>
      <c r="S3" s="106"/>
      <c r="T3" s="106"/>
    </row>
    <row r="4" spans="1:20" ht="17.5" customHeight="1" thickTop="1" thickBot="1">
      <c r="A4" s="77" t="s">
        <v>75</v>
      </c>
      <c r="B4" s="97" t="s">
        <v>114</v>
      </c>
      <c r="C4" s="98"/>
      <c r="M4" s="34">
        <f>SUMIF(9:9, "利用者", 10:10)</f>
        <v>0</v>
      </c>
      <c r="N4" s="34">
        <f>SUMIF(9:9, "職員", 10:10)</f>
        <v>0</v>
      </c>
      <c r="O4" s="34">
        <f>SUMIF(9:9, "利用者", 46:46)</f>
        <v>0</v>
      </c>
      <c r="P4" s="68">
        <f>SUMIF(9:9, "職員", 46:46)</f>
        <v>0</v>
      </c>
      <c r="Q4" s="69" t="s">
        <v>79</v>
      </c>
      <c r="R4" s="69" t="s">
        <v>80</v>
      </c>
      <c r="S4" s="69" t="s">
        <v>81</v>
      </c>
      <c r="T4" s="69" t="s">
        <v>82</v>
      </c>
    </row>
    <row r="5" spans="1:20" ht="17.5" customHeight="1">
      <c r="M5" s="58"/>
      <c r="N5" s="58"/>
      <c r="O5" s="58"/>
      <c r="P5" s="58"/>
      <c r="Q5" s="59"/>
      <c r="R5" s="59"/>
      <c r="S5" s="59"/>
      <c r="T5" s="59"/>
    </row>
    <row r="6" spans="1:20" ht="0.15" customHeight="1">
      <c r="A6" s="96" t="s">
        <v>102</v>
      </c>
      <c r="B6" s="35" t="e">
        <f>TEXT($B$1,"G/標準")&amp;"における属性名別"&amp;TEXT($B$2,"G/標準")&amp;"の発生状況　
　（"&amp;TEXT($B$12,"m月d日")&amp;"～"&amp;TEXT($B$4,"m月d日")&amp;"の発生状況、"&amp;TEXT($B$4,"m月d日")&amp;"時点、n="&amp;TEXT($L$46,"G/標準")&amp;"）"</f>
        <v>#VALUE!</v>
      </c>
      <c r="C6" s="36"/>
      <c r="D6" s="36"/>
      <c r="E6" s="36"/>
      <c r="F6" s="36"/>
      <c r="G6" s="36"/>
      <c r="H6" s="36"/>
      <c r="I6" s="36"/>
      <c r="K6" s="36"/>
    </row>
    <row r="7" spans="1:20">
      <c r="A7" s="96"/>
      <c r="B7" s="37" t="s">
        <v>83</v>
      </c>
      <c r="C7" s="73" t="e">
        <f t="shared" ref="C7:K7" si="0">C46/C10</f>
        <v>#VALUE!</v>
      </c>
      <c r="D7" s="73" t="e">
        <f t="shared" si="0"/>
        <v>#VALUE!</v>
      </c>
      <c r="E7" s="73" t="e">
        <f t="shared" si="0"/>
        <v>#VALUE!</v>
      </c>
      <c r="F7" s="73" t="e">
        <f t="shared" si="0"/>
        <v>#VALUE!</v>
      </c>
      <c r="G7" s="73" t="e">
        <f t="shared" si="0"/>
        <v>#VALUE!</v>
      </c>
      <c r="H7" s="73" t="e">
        <f t="shared" si="0"/>
        <v>#VALUE!</v>
      </c>
      <c r="I7" s="73" t="e">
        <f t="shared" si="0"/>
        <v>#VALUE!</v>
      </c>
      <c r="J7" s="73" t="e">
        <f t="shared" si="0"/>
        <v>#VALUE!</v>
      </c>
      <c r="K7" s="73" t="e">
        <f t="shared" si="0"/>
        <v>#VALUE!</v>
      </c>
    </row>
    <row r="8" spans="1:20">
      <c r="A8" s="96"/>
      <c r="B8" s="37" t="s">
        <v>84</v>
      </c>
      <c r="C8" s="74" t="s">
        <v>13</v>
      </c>
      <c r="D8" s="74" t="s">
        <v>14</v>
      </c>
      <c r="E8" s="74" t="s">
        <v>8</v>
      </c>
      <c r="F8" s="74" t="s">
        <v>15</v>
      </c>
      <c r="G8" s="74" t="s">
        <v>16</v>
      </c>
      <c r="H8" s="107" t="str" cm="1">
        <f t="array" ref="H8">_xlfn.LET(
  _xlpm.Eraw, ラインリスト!$E$2:$E$500,
  _xlpm.Ecol, TRIM(SUBSTITUTE(SUBSTITUTE(SUBSTITUTE(_xlpm.Eraw,"（","("),"）",")"),CHAR(10)," ")),
  _xlpm.isHeader, (ISNUMBER(SEARCH("属性",_xlpm.Ecol)))*(ISNUMBER(SEARCH("利用者",_xlpm.Ecol)))*(ISNUMBER(SEARCH("職種",_xlpm.Ecol))),
  _xlpm.isBase, (ISNUMBER(SEARCH("利用者",_xlpm.Ecol)) + ISNUMBER(SEARCH("介護",_xlpm.Ecol)) + ISNUMBER(SEARCH("看護",_xlpm.Ecol)) + ISNUMBER(SEARCH("リハビリ",_xlpm.Ecol)) + ISNUMBER(SEARCH("調理",_xlpm.Ecol)))&gt;0,
  _xlpm.listV, _xlfn._xlws.SORT(_xlfn.UNIQUE(_xlfn._xlws.FILTER(_xlpm.Ecol, (_xlpm.Ecol&lt;&gt;"") * NOT(_xlpm.isHeader) * NOT(_xlpm.isBase)))),
  _xlpm.n, COLUMNS($H$8:$K$8),
  _xlpm.k, MIN(_xlpm.n, ROWS(_xlpm.listV)),
  _xlpm.out, IF(_xlpm.k&gt;0, TRANSPOSE(INDEX(_xlpm.listV, _xlfn.SEQUENCE(_xlpm.k))), ""),
  IFERROR(_xlpm.out, "")
)</f>
        <v/>
      </c>
      <c r="I8" s="74"/>
      <c r="J8" s="74"/>
      <c r="K8" s="74"/>
    </row>
    <row r="9" spans="1:20" ht="18" thickBot="1">
      <c r="A9" s="96"/>
      <c r="B9" s="37" t="s">
        <v>85</v>
      </c>
      <c r="C9" s="75" t="str" cm="1">
        <f t="array" ref="C9:K9">IF(C8:K8="","", IF(C8:K8="利用者","利用者","職員"))</f>
        <v>利用者</v>
      </c>
      <c r="D9" s="76" t="str">
        <v>職員</v>
      </c>
      <c r="E9" s="76" t="str">
        <v>職員</v>
      </c>
      <c r="F9" s="76" t="str">
        <v>職員</v>
      </c>
      <c r="G9" s="76" t="str">
        <v>職員</v>
      </c>
      <c r="H9" s="76" t="str">
        <v/>
      </c>
      <c r="I9" s="76" t="str">
        <v/>
      </c>
      <c r="J9" s="76" t="str">
        <v/>
      </c>
      <c r="K9" s="76" t="str">
        <v/>
      </c>
    </row>
    <row r="10" spans="1:20" ht="18.5" thickTop="1" thickBot="1">
      <c r="A10" s="96"/>
      <c r="B10" s="39" t="s">
        <v>86</v>
      </c>
      <c r="C10" s="67" t="s">
        <v>87</v>
      </c>
      <c r="D10" s="67" t="s">
        <v>87</v>
      </c>
      <c r="E10" s="67" t="s">
        <v>87</v>
      </c>
      <c r="F10" s="67" t="s">
        <v>87</v>
      </c>
      <c r="G10" s="67" t="s">
        <v>87</v>
      </c>
      <c r="H10" s="67" t="s">
        <v>87</v>
      </c>
      <c r="I10" s="67" t="s">
        <v>87</v>
      </c>
      <c r="J10" s="67" t="s">
        <v>87</v>
      </c>
      <c r="K10" s="67" t="s">
        <v>87</v>
      </c>
    </row>
    <row r="11" spans="1:20" ht="0.15" customHeight="1" thickTop="1">
      <c r="A11" s="96"/>
      <c r="B11" s="47"/>
      <c r="C11" s="44" t="str">
        <f>TEXT(C8,"G/標準")&amp;"(n="&amp;TEXT(IF(SUM(C15:C44),SUM(C15:C44),0),"G/標準")&amp;")"</f>
        <v>利用者(n=0)</v>
      </c>
      <c r="D11" s="44" t="str">
        <f>TEXT(D8,"G/標準")&amp;"(n="&amp;TEXT(IF(SUM(D15:D44),SUM(D15:D44),0),"G/標準")&amp;")"</f>
        <v>介護職(n=0)</v>
      </c>
      <c r="E11" s="44" t="str">
        <f>TEXT(E8,"G/標準")&amp;"(n="&amp;TEXT(IF(SUM(E15:E44),SUM(E15:E44),0),"G/標準")&amp;")"</f>
        <v>看護師(n=0)</v>
      </c>
      <c r="F11" s="44" t="str">
        <f t="shared" ref="F11:I11" si="1">TEXT(F8,"G/標準")&amp;"(n="&amp;TEXT(IF(SUM(F15:F44),SUM(F15:F44),0),"G/標準")&amp;")"</f>
        <v>リハビリスタッフ(n=0)</v>
      </c>
      <c r="G11" s="44" t="str">
        <f t="shared" si="1"/>
        <v>調理師(n=0)</v>
      </c>
      <c r="H11" s="44" t="str">
        <f t="shared" si="1"/>
        <v>(n=0)</v>
      </c>
      <c r="I11" s="44" t="str">
        <f t="shared" si="1"/>
        <v>0(n=0)</v>
      </c>
      <c r="J11" s="44" t="str">
        <f>TEXT(J8,"G/標準")&amp;"(n="&amp;TEXT(IF(SUM(J15:J44),SUM(J15:J44),0),"G/標準")&amp;")"</f>
        <v>0(n=0)</v>
      </c>
      <c r="K11" s="44" t="str">
        <f>TEXT(K8,"G/標準")&amp;"(n="&amp;TEXT(IF(SUM(K15:K44),SUM(K15:K44),0),"G/標準")&amp;")"</f>
        <v>0(n=0)</v>
      </c>
    </row>
    <row r="12" spans="1:20" ht="0.15" customHeight="1" thickTop="1">
      <c r="A12" s="96"/>
      <c r="B12" s="41">
        <f t="shared" ref="B12:B13" si="2">B13-1</f>
        <v>-3</v>
      </c>
      <c r="C12" s="40">
        <f>COUNTIFS(ラインリスト!$F:$F,$B12,ラインリスト!$E:$E,C$8)</f>
        <v>0</v>
      </c>
      <c r="D12" s="40">
        <f>COUNTIFS(ラインリスト!$F:$F,$B12,ラインリスト!$E:$E,D$8)</f>
        <v>0</v>
      </c>
      <c r="E12" s="40">
        <f>COUNTIFS(ラインリスト!$F:$F,$B12,ラインリスト!$E:$E,E$8)</f>
        <v>0</v>
      </c>
      <c r="F12" s="40">
        <f>COUNTIFS(ラインリスト!$F:$F,$B12,ラインリスト!$E:$E,F$8)</f>
        <v>0</v>
      </c>
      <c r="G12" s="40">
        <f>COUNTIFS(ラインリスト!$F:$F,$B12,ラインリスト!$E:$E,G$8)</f>
        <v>0</v>
      </c>
      <c r="H12" s="40">
        <f>COUNTIFS(ラインリスト!$F:$F,$B12,ラインリスト!$E:$E,H$8)</f>
        <v>0</v>
      </c>
      <c r="I12" s="40">
        <f>COUNTIFS(ラインリスト!$F:$F,$B12,ラインリスト!$E:$E,I$8)</f>
        <v>0</v>
      </c>
      <c r="J12" s="40">
        <f>COUNTIFS(ラインリスト!$F:$F,$B12,ラインリスト!$E:$E,J$8)</f>
        <v>0</v>
      </c>
      <c r="K12" s="40">
        <f>COUNTIFS(ラインリスト!$F:$F,$B12,ラインリスト!$E:$E,K$8)</f>
        <v>0</v>
      </c>
    </row>
    <row r="13" spans="1:20" ht="0.15" customHeight="1" thickTop="1">
      <c r="A13" s="96"/>
      <c r="B13" s="41">
        <f t="shared" si="2"/>
        <v>-2</v>
      </c>
      <c r="C13" s="40">
        <f>COUNTIFS(ラインリスト!$F:$F,$B13,ラインリスト!$E:$E,C$8)</f>
        <v>0</v>
      </c>
      <c r="D13" s="40">
        <f>COUNTIFS(ラインリスト!$F:$F,$B13,ラインリスト!$E:$E,D$8)</f>
        <v>0</v>
      </c>
      <c r="E13" s="40">
        <f>COUNTIFS(ラインリスト!$F:$F,$B13,ラインリスト!$E:$E,E$8)</f>
        <v>0</v>
      </c>
      <c r="F13" s="40">
        <f>COUNTIFS(ラインリスト!$F:$F,$B13,ラインリスト!$E:$E,F$8)</f>
        <v>0</v>
      </c>
      <c r="G13" s="40">
        <f>COUNTIFS(ラインリスト!$F:$F,$B13,ラインリスト!$E:$E,G$8)</f>
        <v>0</v>
      </c>
      <c r="H13" s="40">
        <f>COUNTIFS(ラインリスト!$F:$F,$B13,ラインリスト!$E:$E,H$8)</f>
        <v>0</v>
      </c>
      <c r="I13" s="40">
        <f>COUNTIFS(ラインリスト!$F:$F,$B13,ラインリスト!$E:$E,I$8)</f>
        <v>0</v>
      </c>
      <c r="J13" s="40">
        <f>COUNTIFS(ラインリスト!$F:$F,$B13,ラインリスト!$E:$E,J$8)</f>
        <v>0</v>
      </c>
      <c r="K13" s="40">
        <f>COUNTIFS(ラインリスト!$F:$F,$B13,ラインリスト!$E:$E,K$8)</f>
        <v>0</v>
      </c>
    </row>
    <row r="14" spans="1:20" ht="0.15" customHeight="1" thickTop="1">
      <c r="A14" s="96"/>
      <c r="B14" s="41">
        <f>B15-1</f>
        <v>-1</v>
      </c>
      <c r="C14" s="40">
        <f>COUNTIFS(ラインリスト!$F:$F,$B14,ラインリスト!$E:$E,C$8)</f>
        <v>0</v>
      </c>
      <c r="D14" s="40">
        <f>COUNTIFS(ラインリスト!$F:$F,$B14,ラインリスト!$E:$E,D$8)</f>
        <v>0</v>
      </c>
      <c r="E14" s="40">
        <f>COUNTIFS(ラインリスト!$F:$F,$B14,ラインリスト!$E:$E,E$8)</f>
        <v>0</v>
      </c>
      <c r="F14" s="40">
        <f>COUNTIFS(ラインリスト!$F:$F,$B14,ラインリスト!$E:$E,F$8)</f>
        <v>0</v>
      </c>
      <c r="G14" s="40">
        <f>COUNTIFS(ラインリスト!$F:$F,$B14,ラインリスト!$E:$E,G$8)</f>
        <v>0</v>
      </c>
      <c r="H14" s="40">
        <f>COUNTIFS(ラインリスト!$F:$F,$B14,ラインリスト!$E:$E,H$8)</f>
        <v>0</v>
      </c>
      <c r="I14" s="40">
        <f>COUNTIFS(ラインリスト!$F:$F,$B14,ラインリスト!$E:$E,I$8)</f>
        <v>0</v>
      </c>
      <c r="J14" s="40">
        <f>COUNTIFS(ラインリスト!$F:$F,$B14,ラインリスト!$E:$E,J$8)</f>
        <v>0</v>
      </c>
      <c r="K14" s="40">
        <f>COUNTIFS(ラインリスト!$F:$F,$B14,ラインリスト!$E:$E,K$8)</f>
        <v>0</v>
      </c>
    </row>
    <row r="15" spans="1:20" ht="0.15" customHeight="1" thickTop="1" thickBot="1">
      <c r="A15" s="96"/>
      <c r="B15" s="60">
        <f>ラインリスト!$F$3</f>
        <v>0</v>
      </c>
      <c r="C15" s="42">
        <f>COUNTIFS(ラインリスト!$F:$F,$B15,ラインリスト!$E:$E,C$8)</f>
        <v>0</v>
      </c>
      <c r="D15" s="42">
        <f>COUNTIFS(ラインリスト!$F:$F,$B15,ラインリスト!$E:$E,D$8)</f>
        <v>0</v>
      </c>
      <c r="E15" s="42">
        <f>COUNTIFS(ラインリスト!$F:$F,$B15,ラインリスト!$E:$E,E$8)</f>
        <v>0</v>
      </c>
      <c r="F15" s="42">
        <f>COUNTIFS(ラインリスト!$F:$F,$B15,ラインリスト!$E:$E,F$8)</f>
        <v>0</v>
      </c>
      <c r="G15" s="42">
        <f>COUNTIFS(ラインリスト!$F:$F,$B15,ラインリスト!$E:$E,G$8)</f>
        <v>0</v>
      </c>
      <c r="H15" s="42">
        <f>COUNTIFS(ラインリスト!$F:$F,$B15,ラインリスト!$E:$E,H$8)</f>
        <v>0</v>
      </c>
      <c r="I15" s="42">
        <f>COUNTIFS(ラインリスト!$F:$F,$B15,ラインリスト!$E:$E,I$8)</f>
        <v>0</v>
      </c>
      <c r="J15" s="42">
        <f>COUNTIFS(ラインリスト!$F:$F,$B15,ラインリスト!$E:$E,J$8)</f>
        <v>0</v>
      </c>
      <c r="K15" s="42">
        <f>COUNTIFS(ラインリスト!$F:$F,$B15,ラインリスト!$E:$E,K$8)</f>
        <v>0</v>
      </c>
    </row>
    <row r="16" spans="1:20" ht="0.15" customHeight="1" thickTop="1">
      <c r="A16" s="96"/>
      <c r="B16" s="50">
        <f>B15+1</f>
        <v>1</v>
      </c>
      <c r="C16" s="42">
        <f>COUNTIFS(ラインリスト!$F:$F,$B16,ラインリスト!$E:$E,C$8)</f>
        <v>0</v>
      </c>
      <c r="D16" s="42">
        <f>COUNTIFS(ラインリスト!$F:$F,$B16,ラインリスト!$E:$E,D$8)</f>
        <v>0</v>
      </c>
      <c r="E16" s="42">
        <f>COUNTIFS(ラインリスト!$F:$F,$B16,ラインリスト!$E:$E,E$8)</f>
        <v>0</v>
      </c>
      <c r="F16" s="42">
        <f>COUNTIFS(ラインリスト!$F:$F,$B16,ラインリスト!$E:$E,F$8)</f>
        <v>0</v>
      </c>
      <c r="G16" s="42">
        <f>COUNTIFS(ラインリスト!$F:$F,$B16,ラインリスト!$E:$E,G$8)</f>
        <v>0</v>
      </c>
      <c r="H16" s="42">
        <f>COUNTIFS(ラインリスト!$F:$F,$B16,ラインリスト!$E:$E,H$8)</f>
        <v>0</v>
      </c>
      <c r="I16" s="42">
        <f>COUNTIFS(ラインリスト!$F:$F,$B16,ラインリスト!$E:$E,I$8)</f>
        <v>0</v>
      </c>
      <c r="J16" s="42">
        <f>COUNTIFS(ラインリスト!$F:$F,$B16,ラインリスト!$E:$E,J$8)</f>
        <v>0</v>
      </c>
      <c r="K16" s="42">
        <f>COUNTIFS(ラインリスト!$F:$F,$B16,ラインリスト!$E:$E,K$8)</f>
        <v>0</v>
      </c>
    </row>
    <row r="17" spans="1:11" ht="0.15" customHeight="1" thickTop="1">
      <c r="A17" s="96"/>
      <c r="B17" s="51">
        <f t="shared" ref="B17:B44" si="3">B16+1</f>
        <v>2</v>
      </c>
      <c r="C17" s="42">
        <f>COUNTIFS(ラインリスト!$F:$F,$B17,ラインリスト!$E:$E,C$8)</f>
        <v>0</v>
      </c>
      <c r="D17" s="42">
        <f>COUNTIFS(ラインリスト!$F:$F,$B17,ラインリスト!$E:$E,D$8)</f>
        <v>0</v>
      </c>
      <c r="E17" s="42">
        <f>COUNTIFS(ラインリスト!$F:$F,$B17,ラインリスト!$E:$E,E$8)</f>
        <v>0</v>
      </c>
      <c r="F17" s="42">
        <f>COUNTIFS(ラインリスト!$F:$F,$B17,ラインリスト!$E:$E,F$8)</f>
        <v>0</v>
      </c>
      <c r="G17" s="42">
        <f>COUNTIFS(ラインリスト!$F:$F,$B17,ラインリスト!$E:$E,G$8)</f>
        <v>0</v>
      </c>
      <c r="H17" s="42">
        <f>COUNTIFS(ラインリスト!$F:$F,$B17,ラインリスト!$E:$E,H$8)</f>
        <v>0</v>
      </c>
      <c r="I17" s="42">
        <f>COUNTIFS(ラインリスト!$F:$F,$B17,ラインリスト!$E:$E,I$8)</f>
        <v>0</v>
      </c>
      <c r="J17" s="42">
        <f>COUNTIFS(ラインリスト!$F:$F,$B17,ラインリスト!$E:$E,J$8)</f>
        <v>0</v>
      </c>
      <c r="K17" s="42">
        <f>COUNTIFS(ラインリスト!$F:$F,$B17,ラインリスト!$E:$E,K$8)</f>
        <v>0</v>
      </c>
    </row>
    <row r="18" spans="1:11" ht="0.15" customHeight="1" thickTop="1">
      <c r="A18" s="96"/>
      <c r="B18" s="51">
        <f t="shared" si="3"/>
        <v>3</v>
      </c>
      <c r="C18" s="42">
        <f>COUNTIFS(ラインリスト!$F:$F,$B18,ラインリスト!$E:$E,C$8)</f>
        <v>0</v>
      </c>
      <c r="D18" s="42">
        <f>COUNTIFS(ラインリスト!$F:$F,$B18,ラインリスト!$E:$E,D$8)</f>
        <v>0</v>
      </c>
      <c r="E18" s="42">
        <f>COUNTIFS(ラインリスト!$F:$F,$B18,ラインリスト!$E:$E,E$8)</f>
        <v>0</v>
      </c>
      <c r="F18" s="42">
        <f>COUNTIFS(ラインリスト!$F:$F,$B18,ラインリスト!$E:$E,F$8)</f>
        <v>0</v>
      </c>
      <c r="G18" s="42">
        <f>COUNTIFS(ラインリスト!$F:$F,$B18,ラインリスト!$E:$E,G$8)</f>
        <v>0</v>
      </c>
      <c r="H18" s="42">
        <f>COUNTIFS(ラインリスト!$F:$F,$B18,ラインリスト!$E:$E,H$8)</f>
        <v>0</v>
      </c>
      <c r="I18" s="42">
        <f>COUNTIFS(ラインリスト!$F:$F,$B18,ラインリスト!$E:$E,I$8)</f>
        <v>0</v>
      </c>
      <c r="J18" s="42">
        <f>COUNTIFS(ラインリスト!$F:$F,$B18,ラインリスト!$E:$E,J$8)</f>
        <v>0</v>
      </c>
      <c r="K18" s="42">
        <f>COUNTIFS(ラインリスト!$F:$F,$B18,ラインリスト!$E:$E,K$8)</f>
        <v>0</v>
      </c>
    </row>
    <row r="19" spans="1:11" ht="0.15" customHeight="1" thickTop="1">
      <c r="A19" s="96"/>
      <c r="B19" s="51">
        <f t="shared" si="3"/>
        <v>4</v>
      </c>
      <c r="C19" s="42">
        <f>COUNTIFS(ラインリスト!$F:$F,$B19,ラインリスト!$E:$E,C$8)</f>
        <v>0</v>
      </c>
      <c r="D19" s="42">
        <f>COUNTIFS(ラインリスト!$F:$F,$B19,ラインリスト!$E:$E,D$8)</f>
        <v>0</v>
      </c>
      <c r="E19" s="42">
        <f>COUNTIFS(ラインリスト!$F:$F,$B19,ラインリスト!$E:$E,E$8)</f>
        <v>0</v>
      </c>
      <c r="F19" s="42">
        <f>COUNTIFS(ラインリスト!$F:$F,$B19,ラインリスト!$E:$E,F$8)</f>
        <v>0</v>
      </c>
      <c r="G19" s="42">
        <f>COUNTIFS(ラインリスト!$F:$F,$B19,ラインリスト!$E:$E,G$8)</f>
        <v>0</v>
      </c>
      <c r="H19" s="42">
        <f>COUNTIFS(ラインリスト!$F:$F,$B19,ラインリスト!$E:$E,H$8)</f>
        <v>0</v>
      </c>
      <c r="I19" s="42">
        <f>COUNTIFS(ラインリスト!$F:$F,$B19,ラインリスト!$E:$E,I$8)</f>
        <v>0</v>
      </c>
      <c r="J19" s="42">
        <f>COUNTIFS(ラインリスト!$F:$F,$B19,ラインリスト!$E:$E,J$8)</f>
        <v>0</v>
      </c>
      <c r="K19" s="42">
        <f>COUNTIFS(ラインリスト!$F:$F,$B19,ラインリスト!$E:$E,K$8)</f>
        <v>0</v>
      </c>
    </row>
    <row r="20" spans="1:11" ht="0.15" customHeight="1" thickTop="1">
      <c r="A20" s="96"/>
      <c r="B20" s="51">
        <f t="shared" si="3"/>
        <v>5</v>
      </c>
      <c r="C20" s="42">
        <f>COUNTIFS(ラインリスト!$F:$F,$B20,ラインリスト!$E:$E,C$8)</f>
        <v>0</v>
      </c>
      <c r="D20" s="42">
        <f>COUNTIFS(ラインリスト!$F:$F,$B20,ラインリスト!$E:$E,D$8)</f>
        <v>0</v>
      </c>
      <c r="E20" s="42">
        <f>COUNTIFS(ラインリスト!$F:$F,$B20,ラインリスト!$E:$E,E$8)</f>
        <v>0</v>
      </c>
      <c r="F20" s="42">
        <f>COUNTIFS(ラインリスト!$F:$F,$B20,ラインリスト!$E:$E,F$8)</f>
        <v>0</v>
      </c>
      <c r="G20" s="42">
        <f>COUNTIFS(ラインリスト!$F:$F,$B20,ラインリスト!$E:$E,G$8)</f>
        <v>0</v>
      </c>
      <c r="H20" s="42">
        <f>COUNTIFS(ラインリスト!$F:$F,$B20,ラインリスト!$E:$E,H$8)</f>
        <v>0</v>
      </c>
      <c r="I20" s="42">
        <f>COUNTIFS(ラインリスト!$F:$F,$B20,ラインリスト!$E:$E,I$8)</f>
        <v>0</v>
      </c>
      <c r="J20" s="42">
        <f>COUNTIFS(ラインリスト!$F:$F,$B20,ラインリスト!$E:$E,J$8)</f>
        <v>0</v>
      </c>
      <c r="K20" s="42">
        <f>COUNTIFS(ラインリスト!$F:$F,$B20,ラインリスト!$E:$E,K$8)</f>
        <v>0</v>
      </c>
    </row>
    <row r="21" spans="1:11" ht="0.15" customHeight="1" thickTop="1">
      <c r="A21" s="96"/>
      <c r="B21" s="51">
        <f t="shared" si="3"/>
        <v>6</v>
      </c>
      <c r="C21" s="42">
        <f>COUNTIFS(ラインリスト!$F:$F,$B21,ラインリスト!$E:$E,C$8)</f>
        <v>0</v>
      </c>
      <c r="D21" s="42">
        <f>COUNTIFS(ラインリスト!$F:$F,$B21,ラインリスト!$E:$E,D$8)</f>
        <v>0</v>
      </c>
      <c r="E21" s="42">
        <f>COUNTIFS(ラインリスト!$F:$F,$B21,ラインリスト!$E:$E,E$8)</f>
        <v>0</v>
      </c>
      <c r="F21" s="42">
        <f>COUNTIFS(ラインリスト!$F:$F,$B21,ラインリスト!$E:$E,F$8)</f>
        <v>0</v>
      </c>
      <c r="G21" s="42">
        <f>COUNTIFS(ラインリスト!$F:$F,$B21,ラインリスト!$E:$E,G$8)</f>
        <v>0</v>
      </c>
      <c r="H21" s="42">
        <f>COUNTIFS(ラインリスト!$F:$F,$B21,ラインリスト!$E:$E,H$8)</f>
        <v>0</v>
      </c>
      <c r="I21" s="42">
        <f>COUNTIFS(ラインリスト!$F:$F,$B21,ラインリスト!$E:$E,I$8)</f>
        <v>0</v>
      </c>
      <c r="J21" s="42">
        <f>COUNTIFS(ラインリスト!$F:$F,$B21,ラインリスト!$E:$E,J$8)</f>
        <v>0</v>
      </c>
      <c r="K21" s="42">
        <f>COUNTIFS(ラインリスト!$F:$F,$B21,ラインリスト!$E:$E,K$8)</f>
        <v>0</v>
      </c>
    </row>
    <row r="22" spans="1:11" ht="0.15" customHeight="1" thickTop="1">
      <c r="A22" s="96"/>
      <c r="B22" s="51">
        <f t="shared" si="3"/>
        <v>7</v>
      </c>
      <c r="C22" s="42">
        <f>COUNTIFS(ラインリスト!$F:$F,$B22,ラインリスト!$E:$E,C$8)</f>
        <v>0</v>
      </c>
      <c r="D22" s="42">
        <f>COUNTIFS(ラインリスト!$F:$F,$B22,ラインリスト!$E:$E,D$8)</f>
        <v>0</v>
      </c>
      <c r="E22" s="42">
        <f>COUNTIFS(ラインリスト!$F:$F,$B22,ラインリスト!$E:$E,E$8)</f>
        <v>0</v>
      </c>
      <c r="F22" s="42">
        <f>COUNTIFS(ラインリスト!$F:$F,$B22,ラインリスト!$E:$E,F$8)</f>
        <v>0</v>
      </c>
      <c r="G22" s="42">
        <f>COUNTIFS(ラインリスト!$F:$F,$B22,ラインリスト!$E:$E,G$8)</f>
        <v>0</v>
      </c>
      <c r="H22" s="42">
        <f>COUNTIFS(ラインリスト!$F:$F,$B22,ラインリスト!$E:$E,H$8)</f>
        <v>0</v>
      </c>
      <c r="I22" s="42">
        <f>COUNTIFS(ラインリスト!$F:$F,$B22,ラインリスト!$E:$E,I$8)</f>
        <v>0</v>
      </c>
      <c r="J22" s="42">
        <f>COUNTIFS(ラインリスト!$F:$F,$B22,ラインリスト!$E:$E,J$8)</f>
        <v>0</v>
      </c>
      <c r="K22" s="42">
        <f>COUNTIFS(ラインリスト!$F:$F,$B22,ラインリスト!$E:$E,K$8)</f>
        <v>0</v>
      </c>
    </row>
    <row r="23" spans="1:11" ht="0.15" customHeight="1" thickTop="1">
      <c r="A23" s="96"/>
      <c r="B23" s="51">
        <f t="shared" si="3"/>
        <v>8</v>
      </c>
      <c r="C23" s="42">
        <f>COUNTIFS(ラインリスト!$F:$F,$B23,ラインリスト!$E:$E,C$8)</f>
        <v>0</v>
      </c>
      <c r="D23" s="42">
        <f>COUNTIFS(ラインリスト!$F:$F,$B23,ラインリスト!$E:$E,D$8)</f>
        <v>0</v>
      </c>
      <c r="E23" s="42">
        <f>COUNTIFS(ラインリスト!$F:$F,$B23,ラインリスト!$E:$E,E$8)</f>
        <v>0</v>
      </c>
      <c r="F23" s="42">
        <f>COUNTIFS(ラインリスト!$F:$F,$B23,ラインリスト!$E:$E,F$8)</f>
        <v>0</v>
      </c>
      <c r="G23" s="42">
        <f>COUNTIFS(ラインリスト!$F:$F,$B23,ラインリスト!$E:$E,G$8)</f>
        <v>0</v>
      </c>
      <c r="H23" s="42">
        <f>COUNTIFS(ラインリスト!$F:$F,$B23,ラインリスト!$E:$E,H$8)</f>
        <v>0</v>
      </c>
      <c r="I23" s="42">
        <f>COUNTIFS(ラインリスト!$F:$F,$B23,ラインリスト!$E:$E,I$8)</f>
        <v>0</v>
      </c>
      <c r="J23" s="42">
        <f>COUNTIFS(ラインリスト!$F:$F,$B23,ラインリスト!$E:$E,J$8)</f>
        <v>0</v>
      </c>
      <c r="K23" s="42">
        <f>COUNTIFS(ラインリスト!$F:$F,$B23,ラインリスト!$E:$E,K$8)</f>
        <v>0</v>
      </c>
    </row>
    <row r="24" spans="1:11" ht="0.15" customHeight="1" thickTop="1">
      <c r="A24" s="96"/>
      <c r="B24" s="51">
        <f t="shared" si="3"/>
        <v>9</v>
      </c>
      <c r="C24" s="42">
        <f>COUNTIFS(ラインリスト!$F:$F,$B24,ラインリスト!$E:$E,C$8)</f>
        <v>0</v>
      </c>
      <c r="D24" s="42">
        <f>COUNTIFS(ラインリスト!$F:$F,$B24,ラインリスト!$E:$E,D$8)</f>
        <v>0</v>
      </c>
      <c r="E24" s="42">
        <f>COUNTIFS(ラインリスト!$F:$F,$B24,ラインリスト!$E:$E,E$8)</f>
        <v>0</v>
      </c>
      <c r="F24" s="42">
        <f>COUNTIFS(ラインリスト!$F:$F,$B24,ラインリスト!$E:$E,F$8)</f>
        <v>0</v>
      </c>
      <c r="G24" s="42">
        <f>COUNTIFS(ラインリスト!$F:$F,$B24,ラインリスト!$E:$E,G$8)</f>
        <v>0</v>
      </c>
      <c r="H24" s="42">
        <f>COUNTIFS(ラインリスト!$F:$F,$B24,ラインリスト!$E:$E,H$8)</f>
        <v>0</v>
      </c>
      <c r="I24" s="42">
        <f>COUNTIFS(ラインリスト!$F:$F,$B24,ラインリスト!$E:$E,I$8)</f>
        <v>0</v>
      </c>
      <c r="J24" s="42">
        <f>COUNTIFS(ラインリスト!$F:$F,$B24,ラインリスト!$E:$E,J$8)</f>
        <v>0</v>
      </c>
      <c r="K24" s="42">
        <f>COUNTIFS(ラインリスト!$F:$F,$B24,ラインリスト!$E:$E,K$8)</f>
        <v>0</v>
      </c>
    </row>
    <row r="25" spans="1:11" ht="0.15" customHeight="1" thickTop="1">
      <c r="A25" s="96"/>
      <c r="B25" s="51">
        <f t="shared" si="3"/>
        <v>10</v>
      </c>
      <c r="C25" s="42">
        <f>COUNTIFS(ラインリスト!$F:$F,$B25,ラインリスト!$E:$E,C$8)</f>
        <v>0</v>
      </c>
      <c r="D25" s="42">
        <f>COUNTIFS(ラインリスト!$F:$F,$B25,ラインリスト!$E:$E,D$8)</f>
        <v>0</v>
      </c>
      <c r="E25" s="42">
        <f>COUNTIFS(ラインリスト!$F:$F,$B25,ラインリスト!$E:$E,E$8)</f>
        <v>0</v>
      </c>
      <c r="F25" s="42">
        <f>COUNTIFS(ラインリスト!$F:$F,$B25,ラインリスト!$E:$E,F$8)</f>
        <v>0</v>
      </c>
      <c r="G25" s="42">
        <f>COUNTIFS(ラインリスト!$F:$F,$B25,ラインリスト!$E:$E,G$8)</f>
        <v>0</v>
      </c>
      <c r="H25" s="42">
        <f>COUNTIFS(ラインリスト!$F:$F,$B25,ラインリスト!$E:$E,H$8)</f>
        <v>0</v>
      </c>
      <c r="I25" s="42">
        <f>COUNTIFS(ラインリスト!$F:$F,$B25,ラインリスト!$E:$E,I$8)</f>
        <v>0</v>
      </c>
      <c r="J25" s="42">
        <f>COUNTIFS(ラインリスト!$F:$F,$B25,ラインリスト!$E:$E,J$8)</f>
        <v>0</v>
      </c>
      <c r="K25" s="42">
        <f>COUNTIFS(ラインリスト!$F:$F,$B25,ラインリスト!$E:$E,K$8)</f>
        <v>0</v>
      </c>
    </row>
    <row r="26" spans="1:11" ht="0.15" customHeight="1" thickTop="1">
      <c r="A26" s="96"/>
      <c r="B26" s="51">
        <f t="shared" si="3"/>
        <v>11</v>
      </c>
      <c r="C26" s="42">
        <f>COUNTIFS(ラインリスト!$F:$F,$B26,ラインリスト!$E:$E,C$8)</f>
        <v>0</v>
      </c>
      <c r="D26" s="42">
        <f>COUNTIFS(ラインリスト!$F:$F,$B26,ラインリスト!$E:$E,D$8)</f>
        <v>0</v>
      </c>
      <c r="E26" s="42">
        <f>COUNTIFS(ラインリスト!$F:$F,$B26,ラインリスト!$E:$E,E$8)</f>
        <v>0</v>
      </c>
      <c r="F26" s="42">
        <f>COUNTIFS(ラインリスト!$F:$F,$B26,ラインリスト!$E:$E,F$8)</f>
        <v>0</v>
      </c>
      <c r="G26" s="42">
        <f>COUNTIFS(ラインリスト!$F:$F,$B26,ラインリスト!$E:$E,G$8)</f>
        <v>0</v>
      </c>
      <c r="H26" s="42">
        <f>COUNTIFS(ラインリスト!$F:$F,$B26,ラインリスト!$E:$E,H$8)</f>
        <v>0</v>
      </c>
      <c r="I26" s="42">
        <f>COUNTIFS(ラインリスト!$F:$F,$B26,ラインリスト!$E:$E,I$8)</f>
        <v>0</v>
      </c>
      <c r="J26" s="42">
        <f>COUNTIFS(ラインリスト!$F:$F,$B26,ラインリスト!$E:$E,J$8)</f>
        <v>0</v>
      </c>
      <c r="K26" s="42">
        <f>COUNTIFS(ラインリスト!$F:$F,$B26,ラインリスト!$E:$E,K$8)</f>
        <v>0</v>
      </c>
    </row>
    <row r="27" spans="1:11" ht="0.15" customHeight="1" thickTop="1">
      <c r="A27" s="96"/>
      <c r="B27" s="51">
        <f t="shared" si="3"/>
        <v>12</v>
      </c>
      <c r="C27" s="42">
        <f>COUNTIFS(ラインリスト!$F:$F,$B27,ラインリスト!$E:$E,C$8)</f>
        <v>0</v>
      </c>
      <c r="D27" s="42">
        <f>COUNTIFS(ラインリスト!$F:$F,$B27,ラインリスト!$E:$E,D$8)</f>
        <v>0</v>
      </c>
      <c r="E27" s="42">
        <f>COUNTIFS(ラインリスト!$F:$F,$B27,ラインリスト!$E:$E,E$8)</f>
        <v>0</v>
      </c>
      <c r="F27" s="42">
        <f>COUNTIFS(ラインリスト!$F:$F,$B27,ラインリスト!$E:$E,F$8)</f>
        <v>0</v>
      </c>
      <c r="G27" s="42">
        <f>COUNTIFS(ラインリスト!$F:$F,$B27,ラインリスト!$E:$E,G$8)</f>
        <v>0</v>
      </c>
      <c r="H27" s="42">
        <f>COUNTIFS(ラインリスト!$F:$F,$B27,ラインリスト!$E:$E,H$8)</f>
        <v>0</v>
      </c>
      <c r="I27" s="42">
        <f>COUNTIFS(ラインリスト!$F:$F,$B27,ラインリスト!$E:$E,I$8)</f>
        <v>0</v>
      </c>
      <c r="J27" s="42">
        <f>COUNTIFS(ラインリスト!$F:$F,$B27,ラインリスト!$E:$E,J$8)</f>
        <v>0</v>
      </c>
      <c r="K27" s="42">
        <f>COUNTIFS(ラインリスト!$F:$F,$B27,ラインリスト!$E:$E,K$8)</f>
        <v>0</v>
      </c>
    </row>
    <row r="28" spans="1:11" ht="0.15" customHeight="1" thickTop="1">
      <c r="A28" s="96"/>
      <c r="B28" s="51">
        <f t="shared" si="3"/>
        <v>13</v>
      </c>
      <c r="C28" s="42">
        <f>COUNTIFS(ラインリスト!$F:$F,$B28,ラインリスト!$E:$E,C$8)</f>
        <v>0</v>
      </c>
      <c r="D28" s="42">
        <f>COUNTIFS(ラインリスト!$F:$F,$B28,ラインリスト!$E:$E,D$8)</f>
        <v>0</v>
      </c>
      <c r="E28" s="42">
        <f>COUNTIFS(ラインリスト!$F:$F,$B28,ラインリスト!$E:$E,E$8)</f>
        <v>0</v>
      </c>
      <c r="F28" s="42">
        <f>COUNTIFS(ラインリスト!$F:$F,$B28,ラインリスト!$E:$E,F$8)</f>
        <v>0</v>
      </c>
      <c r="G28" s="42">
        <f>COUNTIFS(ラインリスト!$F:$F,$B28,ラインリスト!$E:$E,G$8)</f>
        <v>0</v>
      </c>
      <c r="H28" s="42">
        <f>COUNTIFS(ラインリスト!$F:$F,$B28,ラインリスト!$E:$E,H$8)</f>
        <v>0</v>
      </c>
      <c r="I28" s="42">
        <f>COUNTIFS(ラインリスト!$F:$F,$B28,ラインリスト!$E:$E,I$8)</f>
        <v>0</v>
      </c>
      <c r="J28" s="42">
        <f>COUNTIFS(ラインリスト!$F:$F,$B28,ラインリスト!$E:$E,J$8)</f>
        <v>0</v>
      </c>
      <c r="K28" s="42">
        <f>COUNTIFS(ラインリスト!$F:$F,$B28,ラインリスト!$E:$E,K$8)</f>
        <v>0</v>
      </c>
    </row>
    <row r="29" spans="1:11" ht="0.15" customHeight="1" thickTop="1">
      <c r="A29" s="96"/>
      <c r="B29" s="51">
        <f t="shared" si="3"/>
        <v>14</v>
      </c>
      <c r="C29" s="42">
        <f>COUNTIFS(ラインリスト!$F:$F,$B29,ラインリスト!$E:$E,C$8)</f>
        <v>0</v>
      </c>
      <c r="D29" s="42">
        <f>COUNTIFS(ラインリスト!$F:$F,$B29,ラインリスト!$E:$E,D$8)</f>
        <v>0</v>
      </c>
      <c r="E29" s="42">
        <f>COUNTIFS(ラインリスト!$F:$F,$B29,ラインリスト!$E:$E,E$8)</f>
        <v>0</v>
      </c>
      <c r="F29" s="42">
        <f>COUNTIFS(ラインリスト!$F:$F,$B29,ラインリスト!$E:$E,F$8)</f>
        <v>0</v>
      </c>
      <c r="G29" s="42">
        <f>COUNTIFS(ラインリスト!$F:$F,$B29,ラインリスト!$E:$E,G$8)</f>
        <v>0</v>
      </c>
      <c r="H29" s="42">
        <f>COUNTIFS(ラインリスト!$F:$F,$B29,ラインリスト!$E:$E,H$8)</f>
        <v>0</v>
      </c>
      <c r="I29" s="42">
        <f>COUNTIFS(ラインリスト!$F:$F,$B29,ラインリスト!$E:$E,I$8)</f>
        <v>0</v>
      </c>
      <c r="J29" s="42">
        <f>COUNTIFS(ラインリスト!$F:$F,$B29,ラインリスト!$E:$E,J$8)</f>
        <v>0</v>
      </c>
      <c r="K29" s="42">
        <f>COUNTIFS(ラインリスト!$F:$F,$B29,ラインリスト!$E:$E,K$8)</f>
        <v>0</v>
      </c>
    </row>
    <row r="30" spans="1:11" ht="0.15" customHeight="1" thickTop="1">
      <c r="A30" s="96"/>
      <c r="B30" s="51">
        <f t="shared" si="3"/>
        <v>15</v>
      </c>
      <c r="C30" s="42">
        <f>COUNTIFS(ラインリスト!$F:$F,$B30,ラインリスト!$E:$E,C$8)</f>
        <v>0</v>
      </c>
      <c r="D30" s="42">
        <f>COUNTIFS(ラインリスト!$F:$F,$B30,ラインリスト!$E:$E,D$8)</f>
        <v>0</v>
      </c>
      <c r="E30" s="42">
        <f>COUNTIFS(ラインリスト!$F:$F,$B30,ラインリスト!$E:$E,E$8)</f>
        <v>0</v>
      </c>
      <c r="F30" s="42">
        <f>COUNTIFS(ラインリスト!$F:$F,$B30,ラインリスト!$E:$E,F$8)</f>
        <v>0</v>
      </c>
      <c r="G30" s="42">
        <f>COUNTIFS(ラインリスト!$F:$F,$B30,ラインリスト!$E:$E,G$8)</f>
        <v>0</v>
      </c>
      <c r="H30" s="42">
        <f>COUNTIFS(ラインリスト!$F:$F,$B30,ラインリスト!$E:$E,H$8)</f>
        <v>0</v>
      </c>
      <c r="I30" s="42">
        <f>COUNTIFS(ラインリスト!$F:$F,$B30,ラインリスト!$E:$E,I$8)</f>
        <v>0</v>
      </c>
      <c r="J30" s="42">
        <f>COUNTIFS(ラインリスト!$F:$F,$B30,ラインリスト!$E:$E,J$8)</f>
        <v>0</v>
      </c>
      <c r="K30" s="42">
        <f>COUNTIFS(ラインリスト!$F:$F,$B30,ラインリスト!$E:$E,K$8)</f>
        <v>0</v>
      </c>
    </row>
    <row r="31" spans="1:11" ht="0.15" customHeight="1" thickTop="1">
      <c r="A31" s="96"/>
      <c r="B31" s="51">
        <f t="shared" si="3"/>
        <v>16</v>
      </c>
      <c r="C31" s="42">
        <f>COUNTIFS(ラインリスト!$F:$F,$B31,ラインリスト!$E:$E,C$8)</f>
        <v>0</v>
      </c>
      <c r="D31" s="42">
        <f>COUNTIFS(ラインリスト!$F:$F,$B31,ラインリスト!$E:$E,D$8)</f>
        <v>0</v>
      </c>
      <c r="E31" s="42">
        <f>COUNTIFS(ラインリスト!$F:$F,$B31,ラインリスト!$E:$E,E$8)</f>
        <v>0</v>
      </c>
      <c r="F31" s="42">
        <f>COUNTIFS(ラインリスト!$F:$F,$B31,ラインリスト!$E:$E,F$8)</f>
        <v>0</v>
      </c>
      <c r="G31" s="42">
        <f>COUNTIFS(ラインリスト!$F:$F,$B31,ラインリスト!$E:$E,G$8)</f>
        <v>0</v>
      </c>
      <c r="H31" s="42">
        <f>COUNTIFS(ラインリスト!$F:$F,$B31,ラインリスト!$E:$E,H$8)</f>
        <v>0</v>
      </c>
      <c r="I31" s="42">
        <f>COUNTIFS(ラインリスト!$F:$F,$B31,ラインリスト!$E:$E,I$8)</f>
        <v>0</v>
      </c>
      <c r="J31" s="42">
        <f>COUNTIFS(ラインリスト!$F:$F,$B31,ラインリスト!$E:$E,J$8)</f>
        <v>0</v>
      </c>
      <c r="K31" s="42">
        <f>COUNTIFS(ラインリスト!$F:$F,$B31,ラインリスト!$E:$E,K$8)</f>
        <v>0</v>
      </c>
    </row>
    <row r="32" spans="1:11" ht="0.15" customHeight="1" thickTop="1">
      <c r="A32" s="96"/>
      <c r="B32" s="51">
        <f t="shared" si="3"/>
        <v>17</v>
      </c>
      <c r="C32" s="42">
        <f>COUNTIFS(ラインリスト!$F:$F,$B32,ラインリスト!$E:$E,C$8)</f>
        <v>0</v>
      </c>
      <c r="D32" s="42">
        <f>COUNTIFS(ラインリスト!$F:$F,$B32,ラインリスト!$E:$E,D$8)</f>
        <v>0</v>
      </c>
      <c r="E32" s="42">
        <f>COUNTIFS(ラインリスト!$F:$F,$B32,ラインリスト!$E:$E,E$8)</f>
        <v>0</v>
      </c>
      <c r="F32" s="42">
        <f>COUNTIFS(ラインリスト!$F:$F,$B32,ラインリスト!$E:$E,F$8)</f>
        <v>0</v>
      </c>
      <c r="G32" s="42">
        <f>COUNTIFS(ラインリスト!$F:$F,$B32,ラインリスト!$E:$E,G$8)</f>
        <v>0</v>
      </c>
      <c r="H32" s="42">
        <f>COUNTIFS(ラインリスト!$F:$F,$B32,ラインリスト!$E:$E,H$8)</f>
        <v>0</v>
      </c>
      <c r="I32" s="42">
        <f>COUNTIFS(ラインリスト!$F:$F,$B32,ラインリスト!$E:$E,I$8)</f>
        <v>0</v>
      </c>
      <c r="J32" s="42">
        <f>COUNTIFS(ラインリスト!$F:$F,$B32,ラインリスト!$E:$E,J$8)</f>
        <v>0</v>
      </c>
      <c r="K32" s="42">
        <f>COUNTIFS(ラインリスト!$F:$F,$B32,ラインリスト!$E:$E,K$8)</f>
        <v>0</v>
      </c>
    </row>
    <row r="33" spans="1:12" ht="0.15" customHeight="1" thickTop="1">
      <c r="A33" s="96"/>
      <c r="B33" s="51">
        <f t="shared" si="3"/>
        <v>18</v>
      </c>
      <c r="C33" s="42">
        <f>COUNTIFS(ラインリスト!$F:$F,$B33,ラインリスト!$E:$E,C$8)</f>
        <v>0</v>
      </c>
      <c r="D33" s="42">
        <f>COUNTIFS(ラインリスト!$F:$F,$B33,ラインリスト!$E:$E,D$8)</f>
        <v>0</v>
      </c>
      <c r="E33" s="42">
        <f>COUNTIFS(ラインリスト!$F:$F,$B33,ラインリスト!$E:$E,E$8)</f>
        <v>0</v>
      </c>
      <c r="F33" s="42">
        <f>COUNTIFS(ラインリスト!$F:$F,$B33,ラインリスト!$E:$E,F$8)</f>
        <v>0</v>
      </c>
      <c r="G33" s="42">
        <f>COUNTIFS(ラインリスト!$F:$F,$B33,ラインリスト!$E:$E,G$8)</f>
        <v>0</v>
      </c>
      <c r="H33" s="42">
        <f>COUNTIFS(ラインリスト!$F:$F,$B33,ラインリスト!$E:$E,H$8)</f>
        <v>0</v>
      </c>
      <c r="I33" s="42">
        <f>COUNTIFS(ラインリスト!$F:$F,$B33,ラインリスト!$E:$E,I$8)</f>
        <v>0</v>
      </c>
      <c r="J33" s="42">
        <f>COUNTIFS(ラインリスト!$F:$F,$B33,ラインリスト!$E:$E,J$8)</f>
        <v>0</v>
      </c>
      <c r="K33" s="42">
        <f>COUNTIFS(ラインリスト!$F:$F,$B33,ラインリスト!$E:$E,K$8)</f>
        <v>0</v>
      </c>
    </row>
    <row r="34" spans="1:12" ht="0.15" customHeight="1" thickTop="1">
      <c r="A34" s="96"/>
      <c r="B34" s="51">
        <f t="shared" si="3"/>
        <v>19</v>
      </c>
      <c r="C34" s="42">
        <f>COUNTIFS(ラインリスト!$F:$F,$B34,ラインリスト!$E:$E,C$8)</f>
        <v>0</v>
      </c>
      <c r="D34" s="42">
        <f>COUNTIFS(ラインリスト!$F:$F,$B34,ラインリスト!$E:$E,D$8)</f>
        <v>0</v>
      </c>
      <c r="E34" s="42">
        <f>COUNTIFS(ラインリスト!$F:$F,$B34,ラインリスト!$E:$E,E$8)</f>
        <v>0</v>
      </c>
      <c r="F34" s="42">
        <f>COUNTIFS(ラインリスト!$F:$F,$B34,ラインリスト!$E:$E,F$8)</f>
        <v>0</v>
      </c>
      <c r="G34" s="42">
        <f>COUNTIFS(ラインリスト!$F:$F,$B34,ラインリスト!$E:$E,G$8)</f>
        <v>0</v>
      </c>
      <c r="H34" s="42">
        <f>COUNTIFS(ラインリスト!$F:$F,$B34,ラインリスト!$E:$E,H$8)</f>
        <v>0</v>
      </c>
      <c r="I34" s="42">
        <f>COUNTIFS(ラインリスト!$F:$F,$B34,ラインリスト!$E:$E,I$8)</f>
        <v>0</v>
      </c>
      <c r="J34" s="42">
        <f>COUNTIFS(ラインリスト!$F:$F,$B34,ラインリスト!$E:$E,J$8)</f>
        <v>0</v>
      </c>
      <c r="K34" s="42">
        <f>COUNTIFS(ラインリスト!$F:$F,$B34,ラインリスト!$E:$E,K$8)</f>
        <v>0</v>
      </c>
    </row>
    <row r="35" spans="1:12" ht="0.15" customHeight="1" thickTop="1">
      <c r="A35" s="96"/>
      <c r="B35" s="51">
        <f t="shared" si="3"/>
        <v>20</v>
      </c>
      <c r="C35" s="42">
        <f>COUNTIFS(ラインリスト!$F:$F,$B35,ラインリスト!$E:$E,C$8)</f>
        <v>0</v>
      </c>
      <c r="D35" s="42">
        <f>COUNTIFS(ラインリスト!$F:$F,$B35,ラインリスト!$E:$E,D$8)</f>
        <v>0</v>
      </c>
      <c r="E35" s="42">
        <f>COUNTIFS(ラインリスト!$F:$F,$B35,ラインリスト!$E:$E,E$8)</f>
        <v>0</v>
      </c>
      <c r="F35" s="42">
        <f>COUNTIFS(ラインリスト!$F:$F,$B35,ラインリスト!$E:$E,F$8)</f>
        <v>0</v>
      </c>
      <c r="G35" s="42">
        <f>COUNTIFS(ラインリスト!$F:$F,$B35,ラインリスト!$E:$E,G$8)</f>
        <v>0</v>
      </c>
      <c r="H35" s="42">
        <f>COUNTIFS(ラインリスト!$F:$F,$B35,ラインリスト!$E:$E,H$8)</f>
        <v>0</v>
      </c>
      <c r="I35" s="42">
        <f>COUNTIFS(ラインリスト!$F:$F,$B35,ラインリスト!$E:$E,I$8)</f>
        <v>0</v>
      </c>
      <c r="J35" s="42">
        <f>COUNTIFS(ラインリスト!$F:$F,$B35,ラインリスト!$E:$E,J$8)</f>
        <v>0</v>
      </c>
      <c r="K35" s="42">
        <f>COUNTIFS(ラインリスト!$F:$F,$B35,ラインリスト!$E:$E,K$8)</f>
        <v>0</v>
      </c>
    </row>
    <row r="36" spans="1:12" ht="0.15" customHeight="1" thickTop="1">
      <c r="A36" s="96"/>
      <c r="B36" s="51">
        <f t="shared" si="3"/>
        <v>21</v>
      </c>
      <c r="C36" s="42">
        <f>COUNTIFS(ラインリスト!$F:$F,$B36,ラインリスト!$E:$E,C$8)</f>
        <v>0</v>
      </c>
      <c r="D36" s="42">
        <f>COUNTIFS(ラインリスト!$F:$F,$B36,ラインリスト!$E:$E,D$8)</f>
        <v>0</v>
      </c>
      <c r="E36" s="42">
        <f>COUNTIFS(ラインリスト!$F:$F,$B36,ラインリスト!$E:$E,E$8)</f>
        <v>0</v>
      </c>
      <c r="F36" s="42">
        <f>COUNTIFS(ラインリスト!$F:$F,$B36,ラインリスト!$E:$E,F$8)</f>
        <v>0</v>
      </c>
      <c r="G36" s="42">
        <f>COUNTIFS(ラインリスト!$F:$F,$B36,ラインリスト!$E:$E,G$8)</f>
        <v>0</v>
      </c>
      <c r="H36" s="42">
        <f>COUNTIFS(ラインリスト!$F:$F,$B36,ラインリスト!$E:$E,H$8)</f>
        <v>0</v>
      </c>
      <c r="I36" s="42">
        <f>COUNTIFS(ラインリスト!$F:$F,$B36,ラインリスト!$E:$E,I$8)</f>
        <v>0</v>
      </c>
      <c r="J36" s="42">
        <f>COUNTIFS(ラインリスト!$F:$F,$B36,ラインリスト!$E:$E,J$8)</f>
        <v>0</v>
      </c>
      <c r="K36" s="42">
        <f>COUNTIFS(ラインリスト!$F:$F,$B36,ラインリスト!$E:$E,K$8)</f>
        <v>0</v>
      </c>
    </row>
    <row r="37" spans="1:12" ht="0.15" customHeight="1" thickTop="1">
      <c r="A37" s="96"/>
      <c r="B37" s="51">
        <f t="shared" si="3"/>
        <v>22</v>
      </c>
      <c r="C37" s="42">
        <f>COUNTIFS(ラインリスト!$F:$F,$B37,ラインリスト!$E:$E,C$8)</f>
        <v>0</v>
      </c>
      <c r="D37" s="42">
        <f>COUNTIFS(ラインリスト!$F:$F,$B37,ラインリスト!$E:$E,D$8)</f>
        <v>0</v>
      </c>
      <c r="E37" s="42">
        <f>COUNTIFS(ラインリスト!$F:$F,$B37,ラインリスト!$E:$E,E$8)</f>
        <v>0</v>
      </c>
      <c r="F37" s="42">
        <f>COUNTIFS(ラインリスト!$F:$F,$B37,ラインリスト!$E:$E,F$8)</f>
        <v>0</v>
      </c>
      <c r="G37" s="42">
        <f>COUNTIFS(ラインリスト!$F:$F,$B37,ラインリスト!$E:$E,G$8)</f>
        <v>0</v>
      </c>
      <c r="H37" s="42">
        <f>COUNTIFS(ラインリスト!$F:$F,$B37,ラインリスト!$E:$E,H$8)</f>
        <v>0</v>
      </c>
      <c r="I37" s="42">
        <f>COUNTIFS(ラインリスト!$F:$F,$B37,ラインリスト!$E:$E,I$8)</f>
        <v>0</v>
      </c>
      <c r="J37" s="42">
        <f>COUNTIFS(ラインリスト!$F:$F,$B37,ラインリスト!$E:$E,J$8)</f>
        <v>0</v>
      </c>
      <c r="K37" s="42">
        <f>COUNTIFS(ラインリスト!$F:$F,$B37,ラインリスト!$E:$E,K$8)</f>
        <v>0</v>
      </c>
    </row>
    <row r="38" spans="1:12" ht="0.15" customHeight="1" thickTop="1">
      <c r="A38" s="96"/>
      <c r="B38" s="51">
        <f t="shared" si="3"/>
        <v>23</v>
      </c>
      <c r="C38" s="42">
        <f>COUNTIFS(ラインリスト!$F:$F,$B38,ラインリスト!$E:$E,C$8)</f>
        <v>0</v>
      </c>
      <c r="D38" s="42">
        <f>COUNTIFS(ラインリスト!$F:$F,$B38,ラインリスト!$E:$E,D$8)</f>
        <v>0</v>
      </c>
      <c r="E38" s="42">
        <f>COUNTIFS(ラインリスト!$F:$F,$B38,ラインリスト!$E:$E,E$8)</f>
        <v>0</v>
      </c>
      <c r="F38" s="42">
        <f>COUNTIFS(ラインリスト!$F:$F,$B38,ラインリスト!$E:$E,F$8)</f>
        <v>0</v>
      </c>
      <c r="G38" s="42">
        <f>COUNTIFS(ラインリスト!$F:$F,$B38,ラインリスト!$E:$E,G$8)</f>
        <v>0</v>
      </c>
      <c r="H38" s="42">
        <f>COUNTIFS(ラインリスト!$F:$F,$B38,ラインリスト!$E:$E,H$8)</f>
        <v>0</v>
      </c>
      <c r="I38" s="42">
        <f>COUNTIFS(ラインリスト!$F:$F,$B38,ラインリスト!$E:$E,I$8)</f>
        <v>0</v>
      </c>
      <c r="J38" s="42">
        <f>COUNTIFS(ラインリスト!$F:$F,$B38,ラインリスト!$E:$E,J$8)</f>
        <v>0</v>
      </c>
      <c r="K38" s="42">
        <f>COUNTIFS(ラインリスト!$F:$F,$B38,ラインリスト!$E:$E,K$8)</f>
        <v>0</v>
      </c>
    </row>
    <row r="39" spans="1:12" ht="0.15" customHeight="1" thickTop="1">
      <c r="A39" s="96"/>
      <c r="B39" s="51">
        <f t="shared" si="3"/>
        <v>24</v>
      </c>
      <c r="C39" s="42">
        <f>COUNTIFS(ラインリスト!$F:$F,$B39,ラインリスト!$E:$E,C$8)</f>
        <v>0</v>
      </c>
      <c r="D39" s="42">
        <f>COUNTIFS(ラインリスト!$F:$F,$B39,ラインリスト!$E:$E,D$8)</f>
        <v>0</v>
      </c>
      <c r="E39" s="42">
        <f>COUNTIFS(ラインリスト!$F:$F,$B39,ラインリスト!$E:$E,E$8)</f>
        <v>0</v>
      </c>
      <c r="F39" s="42">
        <f>COUNTIFS(ラインリスト!$F:$F,$B39,ラインリスト!$E:$E,F$8)</f>
        <v>0</v>
      </c>
      <c r="G39" s="42">
        <f>COUNTIFS(ラインリスト!$F:$F,$B39,ラインリスト!$E:$E,G$8)</f>
        <v>0</v>
      </c>
      <c r="H39" s="42">
        <f>COUNTIFS(ラインリスト!$F:$F,$B39,ラインリスト!$E:$E,H$8)</f>
        <v>0</v>
      </c>
      <c r="I39" s="42">
        <f>COUNTIFS(ラインリスト!$F:$F,$B39,ラインリスト!$E:$E,I$8)</f>
        <v>0</v>
      </c>
      <c r="J39" s="42">
        <f>COUNTIFS(ラインリスト!$F:$F,$B39,ラインリスト!$E:$E,J$8)</f>
        <v>0</v>
      </c>
      <c r="K39" s="42">
        <f>COUNTIFS(ラインリスト!$F:$F,$B39,ラインリスト!$E:$E,K$8)</f>
        <v>0</v>
      </c>
    </row>
    <row r="40" spans="1:12" ht="0.15" customHeight="1" thickTop="1">
      <c r="A40" s="96"/>
      <c r="B40" s="51">
        <f t="shared" si="3"/>
        <v>25</v>
      </c>
      <c r="C40" s="42">
        <f>COUNTIFS(ラインリスト!$F:$F,$B40,ラインリスト!$E:$E,C$8)</f>
        <v>0</v>
      </c>
      <c r="D40" s="42">
        <f>COUNTIFS(ラインリスト!$F:$F,$B40,ラインリスト!$E:$E,D$8)</f>
        <v>0</v>
      </c>
      <c r="E40" s="42">
        <f>COUNTIFS(ラインリスト!$F:$F,$B40,ラインリスト!$E:$E,E$8)</f>
        <v>0</v>
      </c>
      <c r="F40" s="42">
        <f>COUNTIFS(ラインリスト!$F:$F,$B40,ラインリスト!$E:$E,F$8)</f>
        <v>0</v>
      </c>
      <c r="G40" s="42">
        <f>COUNTIFS(ラインリスト!$F:$F,$B40,ラインリスト!$E:$E,G$8)</f>
        <v>0</v>
      </c>
      <c r="H40" s="42">
        <f>COUNTIFS(ラインリスト!$F:$F,$B40,ラインリスト!$E:$E,H$8)</f>
        <v>0</v>
      </c>
      <c r="I40" s="42">
        <f>COUNTIFS(ラインリスト!$F:$F,$B40,ラインリスト!$E:$E,I$8)</f>
        <v>0</v>
      </c>
      <c r="J40" s="42">
        <f>COUNTIFS(ラインリスト!$F:$F,$B40,ラインリスト!$E:$E,J$8)</f>
        <v>0</v>
      </c>
      <c r="K40" s="42">
        <f>COUNTIFS(ラインリスト!$F:$F,$B40,ラインリスト!$E:$E,K$8)</f>
        <v>0</v>
      </c>
    </row>
    <row r="41" spans="1:12" ht="0.15" customHeight="1" thickTop="1">
      <c r="A41" s="96"/>
      <c r="B41" s="51">
        <f t="shared" si="3"/>
        <v>26</v>
      </c>
      <c r="C41" s="42">
        <f>COUNTIFS(ラインリスト!$F:$F,$B41,ラインリスト!$E:$E,C$8)</f>
        <v>0</v>
      </c>
      <c r="D41" s="42">
        <f>COUNTIFS(ラインリスト!$F:$F,$B41,ラインリスト!$E:$E,D$8)</f>
        <v>0</v>
      </c>
      <c r="E41" s="42">
        <f>COUNTIFS(ラインリスト!$F:$F,$B41,ラインリスト!$E:$E,E$8)</f>
        <v>0</v>
      </c>
      <c r="F41" s="42">
        <f>COUNTIFS(ラインリスト!$F:$F,$B41,ラインリスト!$E:$E,F$8)</f>
        <v>0</v>
      </c>
      <c r="G41" s="42">
        <f>COUNTIFS(ラインリスト!$F:$F,$B41,ラインリスト!$E:$E,G$8)</f>
        <v>0</v>
      </c>
      <c r="H41" s="42">
        <f>COUNTIFS(ラインリスト!$F:$F,$B41,ラインリスト!$E:$E,H$8)</f>
        <v>0</v>
      </c>
      <c r="I41" s="42">
        <f>COUNTIFS(ラインリスト!$F:$F,$B41,ラインリスト!$E:$E,I$8)</f>
        <v>0</v>
      </c>
      <c r="J41" s="42">
        <f>COUNTIFS(ラインリスト!$F:$F,$B41,ラインリスト!$E:$E,J$8)</f>
        <v>0</v>
      </c>
      <c r="K41" s="42">
        <f>COUNTIFS(ラインリスト!$F:$F,$B41,ラインリスト!$E:$E,K$8)</f>
        <v>0</v>
      </c>
    </row>
    <row r="42" spans="1:12" ht="0.15" customHeight="1" thickTop="1">
      <c r="A42" s="96"/>
      <c r="B42" s="51">
        <f t="shared" si="3"/>
        <v>27</v>
      </c>
      <c r="C42" s="42">
        <f>COUNTIFS(ラインリスト!$F:$F,$B42,ラインリスト!$E:$E,C$8)</f>
        <v>0</v>
      </c>
      <c r="D42" s="42">
        <f>COUNTIFS(ラインリスト!$F:$F,$B42,ラインリスト!$E:$E,D$8)</f>
        <v>0</v>
      </c>
      <c r="E42" s="42">
        <f>COUNTIFS(ラインリスト!$F:$F,$B42,ラインリスト!$E:$E,E$8)</f>
        <v>0</v>
      </c>
      <c r="F42" s="42">
        <f>COUNTIFS(ラインリスト!$F:$F,$B42,ラインリスト!$E:$E,F$8)</f>
        <v>0</v>
      </c>
      <c r="G42" s="42">
        <f>COUNTIFS(ラインリスト!$F:$F,$B42,ラインリスト!$E:$E,G$8)</f>
        <v>0</v>
      </c>
      <c r="H42" s="42">
        <f>COUNTIFS(ラインリスト!$F:$F,$B42,ラインリスト!$E:$E,H$8)</f>
        <v>0</v>
      </c>
      <c r="I42" s="42">
        <f>COUNTIFS(ラインリスト!$F:$F,$B42,ラインリスト!$E:$E,I$8)</f>
        <v>0</v>
      </c>
      <c r="J42" s="42">
        <f>COUNTIFS(ラインリスト!$F:$F,$B42,ラインリスト!$E:$E,J$8)</f>
        <v>0</v>
      </c>
      <c r="K42" s="42">
        <f>COUNTIFS(ラインリスト!$F:$F,$B42,ラインリスト!$E:$E,K$8)</f>
        <v>0</v>
      </c>
    </row>
    <row r="43" spans="1:12" ht="0.15" customHeight="1" thickTop="1">
      <c r="A43" s="96"/>
      <c r="B43" s="51">
        <f t="shared" si="3"/>
        <v>28</v>
      </c>
      <c r="C43" s="42">
        <f>COUNTIFS(ラインリスト!$F:$F,$B43,ラインリスト!$E:$E,C$8)</f>
        <v>0</v>
      </c>
      <c r="D43" s="42">
        <f>COUNTIFS(ラインリスト!$F:$F,$B43,ラインリスト!$E:$E,D$8)</f>
        <v>0</v>
      </c>
      <c r="E43" s="42">
        <f>COUNTIFS(ラインリスト!$F:$F,$B43,ラインリスト!$E:$E,E$8)</f>
        <v>0</v>
      </c>
      <c r="F43" s="42">
        <f>COUNTIFS(ラインリスト!$F:$F,$B43,ラインリスト!$E:$E,F$8)</f>
        <v>0</v>
      </c>
      <c r="G43" s="42">
        <f>COUNTIFS(ラインリスト!$F:$F,$B43,ラインリスト!$E:$E,G$8)</f>
        <v>0</v>
      </c>
      <c r="H43" s="42">
        <f>COUNTIFS(ラインリスト!$F:$F,$B43,ラインリスト!$E:$E,H$8)</f>
        <v>0</v>
      </c>
      <c r="I43" s="42">
        <f>COUNTIFS(ラインリスト!$F:$F,$B43,ラインリスト!$E:$E,I$8)</f>
        <v>0</v>
      </c>
      <c r="J43" s="42">
        <f>COUNTIFS(ラインリスト!$F:$F,$B43,ラインリスト!$E:$E,J$8)</f>
        <v>0</v>
      </c>
      <c r="K43" s="42">
        <f>COUNTIFS(ラインリスト!$F:$F,$B43,ラインリスト!$E:$E,K$8)</f>
        <v>0</v>
      </c>
    </row>
    <row r="44" spans="1:12" ht="0.15" customHeight="1" thickTop="1">
      <c r="A44" s="96"/>
      <c r="B44" s="51">
        <f t="shared" si="3"/>
        <v>29</v>
      </c>
      <c r="C44" s="42">
        <f>COUNTIFS(ラインリスト!$F:$F,$B44,ラインリスト!$E:$E,C$8)</f>
        <v>0</v>
      </c>
      <c r="D44" s="42">
        <f>COUNTIFS(ラインリスト!$F:$F,$B44,ラインリスト!$E:$E,D$8)</f>
        <v>0</v>
      </c>
      <c r="E44" s="42">
        <f>COUNTIFS(ラインリスト!$F:$F,$B44,ラインリスト!$E:$E,E$8)</f>
        <v>0</v>
      </c>
      <c r="F44" s="42">
        <f>COUNTIFS(ラインリスト!$F:$F,$B44,ラインリスト!$E:$E,F$8)</f>
        <v>0</v>
      </c>
      <c r="G44" s="42">
        <f>COUNTIFS(ラインリスト!$F:$F,$B44,ラインリスト!$E:$E,G$8)</f>
        <v>0</v>
      </c>
      <c r="H44" s="42">
        <f>COUNTIFS(ラインリスト!$F:$F,$B44,ラインリスト!$E:$E,H$8)</f>
        <v>0</v>
      </c>
      <c r="I44" s="42">
        <f>COUNTIFS(ラインリスト!$F:$F,$B44,ラインリスト!$E:$E,I$8)</f>
        <v>0</v>
      </c>
      <c r="J44" s="42">
        <f>COUNTIFS(ラインリスト!$F:$F,$B44,ラインリスト!$E:$E,J$8)</f>
        <v>0</v>
      </c>
      <c r="K44" s="42">
        <f>COUNTIFS(ラインリスト!$F:$F,$B44,ラインリスト!$E:$E,K$8)</f>
        <v>0</v>
      </c>
    </row>
    <row r="45" spans="1:12" ht="0.15" customHeight="1" thickTop="1">
      <c r="A45" s="96"/>
    </row>
    <row r="46" spans="1:12" ht="18" thickTop="1">
      <c r="A46" s="96"/>
      <c r="B46" s="47" t="s">
        <v>88</v>
      </c>
      <c r="C46" s="42">
        <f t="shared" ref="C46:E46" si="4">SUM(C15:C44)</f>
        <v>0</v>
      </c>
      <c r="D46" s="42">
        <f t="shared" si="4"/>
        <v>0</v>
      </c>
      <c r="E46" s="42">
        <f t="shared" si="4"/>
        <v>0</v>
      </c>
      <c r="F46" s="42">
        <f t="shared" ref="F46:I46" si="5">SUM(F15:F44)</f>
        <v>0</v>
      </c>
      <c r="G46" s="42">
        <f t="shared" si="5"/>
        <v>0</v>
      </c>
      <c r="H46" s="42">
        <f t="shared" si="5"/>
        <v>0</v>
      </c>
      <c r="I46" s="42">
        <f t="shared" si="5"/>
        <v>0</v>
      </c>
      <c r="J46" s="42">
        <f>SUM(J15:J44)</f>
        <v>0</v>
      </c>
      <c r="K46" s="42">
        <f>SUM(K15:K44)</f>
        <v>0</v>
      </c>
      <c r="L46" s="42">
        <f>SUM(C46:K46)</f>
        <v>0</v>
      </c>
    </row>
    <row r="48" spans="1:12" ht="0.15" customHeight="1">
      <c r="A48" s="95" t="s">
        <v>103</v>
      </c>
      <c r="B48" s="35" t="e">
        <f>TEXT($B$1,"G/標準")&amp;"におけるフロア別属性種別"&amp;TEXT($B$2,"G/標準")&amp;"の発生状況　
　（"&amp;TEXT($B$12,"m月d日")&amp;"～"&amp;TEXT($B$4,"m月d日")&amp;"の発生状況、"&amp;TEXT($B$4,"m月d日")&amp;"時点、n="&amp;TEXT($M$88,"G/標準")&amp;"）"</f>
        <v>#VALUE!</v>
      </c>
    </row>
    <row r="49" spans="1:12">
      <c r="A49" s="95"/>
      <c r="B49" s="64" t="s">
        <v>83</v>
      </c>
      <c r="C49" s="72" t="e">
        <f>C88/C52</f>
        <v>#VALUE!</v>
      </c>
      <c r="D49" s="72" t="e">
        <f t="shared" ref="D49:L49" si="6">D88/D52</f>
        <v>#VALUE!</v>
      </c>
      <c r="E49" s="72" t="e">
        <f t="shared" si="6"/>
        <v>#VALUE!</v>
      </c>
      <c r="F49" s="72" t="e">
        <f t="shared" si="6"/>
        <v>#VALUE!</v>
      </c>
      <c r="G49" s="72" t="e">
        <f t="shared" si="6"/>
        <v>#VALUE!</v>
      </c>
      <c r="H49" s="72" t="e">
        <f t="shared" si="6"/>
        <v>#VALUE!</v>
      </c>
      <c r="I49" s="72" t="e">
        <f t="shared" si="6"/>
        <v>#VALUE!</v>
      </c>
      <c r="J49" s="72" t="e">
        <f t="shared" si="6"/>
        <v>#VALUE!</v>
      </c>
      <c r="K49" s="72" t="e">
        <f t="shared" si="6"/>
        <v>#VALUE!</v>
      </c>
      <c r="L49" s="72" t="e">
        <f t="shared" si="6"/>
        <v>#VALUE!</v>
      </c>
    </row>
    <row r="50" spans="1:12">
      <c r="A50" s="95"/>
      <c r="B50" s="65" t="s">
        <v>89</v>
      </c>
      <c r="C50" s="79" t="str" cm="1">
        <f t="array" ref="C50:L50">_xlfn.LET(
  _xlpm.src, ラインリスト!D2:D500,
  _xlpm.norm, TRIM(SUBSTITUTE(SUBSTITUTE(SUBSTITUTE(_xlpm.src,"（","("),"）",")"),CHAR(10)," ")),
  _xlpm.list, _xlfn._xlws.SORT(_xlfn.UNIQUE(_xlfn._xlws.FILTER(_xlpm.norm, (_xlpm.norm&lt;&gt;"")*(_xlpm.norm&lt;&gt;"フロア")))),
  _xlpm.n, COLUMNS($C$50:$L$50),
  _xlpm.idx, ROUNDUP(_xlfn.SEQUENCE(1, _xlpm.n, 1, 1)/2, 0),
  IFERROR(INDEX(_xlpm.list, _xlpm.idx), "")
)</f>
        <v/>
      </c>
      <c r="D50" s="79" t="str">
        <v/>
      </c>
      <c r="E50" s="79" t="str">
        <v/>
      </c>
      <c r="F50" s="79" t="str">
        <v/>
      </c>
      <c r="G50" s="79" t="str">
        <v/>
      </c>
      <c r="H50" s="79" t="str">
        <v/>
      </c>
      <c r="I50" s="79" t="str">
        <v/>
      </c>
      <c r="J50" s="79" t="str">
        <v/>
      </c>
      <c r="K50" s="79" t="str">
        <v/>
      </c>
      <c r="L50" s="79" t="str">
        <v/>
      </c>
    </row>
    <row r="51" spans="1:12" ht="18" thickBot="1">
      <c r="A51" s="95"/>
      <c r="B51" s="64" t="s">
        <v>96</v>
      </c>
      <c r="C51" s="78" t="s">
        <v>90</v>
      </c>
      <c r="D51" s="78" t="s">
        <v>91</v>
      </c>
      <c r="E51" s="78" t="s">
        <v>90</v>
      </c>
      <c r="F51" s="78" t="s">
        <v>91</v>
      </c>
      <c r="G51" s="78" t="s">
        <v>90</v>
      </c>
      <c r="H51" s="78" t="s">
        <v>91</v>
      </c>
      <c r="I51" s="78" t="s">
        <v>90</v>
      </c>
      <c r="J51" s="78" t="s">
        <v>91</v>
      </c>
      <c r="K51" s="78" t="s">
        <v>90</v>
      </c>
      <c r="L51" s="78" t="s">
        <v>91</v>
      </c>
    </row>
    <row r="52" spans="1:12" ht="17" customHeight="1" thickTop="1" thickBot="1">
      <c r="A52" s="95"/>
      <c r="B52" s="65" t="s">
        <v>97</v>
      </c>
      <c r="C52" s="67" t="s">
        <v>87</v>
      </c>
      <c r="D52" s="67" t="s">
        <v>87</v>
      </c>
      <c r="E52" s="67" t="s">
        <v>87</v>
      </c>
      <c r="F52" s="67" t="s">
        <v>87</v>
      </c>
      <c r="G52" s="67" t="s">
        <v>87</v>
      </c>
      <c r="H52" s="67" t="s">
        <v>87</v>
      </c>
      <c r="I52" s="67" t="s">
        <v>87</v>
      </c>
      <c r="J52" s="67" t="s">
        <v>87</v>
      </c>
      <c r="K52" s="67" t="s">
        <v>87</v>
      </c>
      <c r="L52" s="67" t="s">
        <v>87</v>
      </c>
    </row>
    <row r="53" spans="1:12" ht="0.15" customHeight="1" thickTop="1">
      <c r="A53" s="95"/>
      <c r="B53" s="47"/>
      <c r="C53" s="44" t="str">
        <f>TEXT(C50,"G/標準")&amp;TEXT(C51,"G/標準")&amp;"(n="&amp;TEXT(IF(SUM(C57:C86),SUM(C57:C86),0),"G/標準")&amp;")"</f>
        <v>利用者(n=0)</v>
      </c>
      <c r="D53" s="44" t="str">
        <f t="shared" ref="D53:J53" si="7">TEXT(D50,"G/標準")&amp;TEXT(D51,"G/標準")&amp;"(n="&amp;TEXT(IF(SUM(D57:D86),SUM(D57:D86),0),"G/標準")&amp;")"</f>
        <v>職員(n=0)</v>
      </c>
      <c r="E53" s="44" t="str">
        <f t="shared" si="7"/>
        <v>利用者(n=0)</v>
      </c>
      <c r="F53" s="44" t="str">
        <f t="shared" si="7"/>
        <v>職員(n=0)</v>
      </c>
      <c r="G53" s="44" t="str">
        <f t="shared" si="7"/>
        <v>利用者(n=0)</v>
      </c>
      <c r="H53" s="44" t="str">
        <f t="shared" si="7"/>
        <v>職員(n=0)</v>
      </c>
      <c r="I53" s="44" t="str">
        <f t="shared" si="7"/>
        <v>利用者(n=0)</v>
      </c>
      <c r="J53" s="44" t="str">
        <f t="shared" si="7"/>
        <v>職員(n=0)</v>
      </c>
      <c r="K53" s="44" t="str">
        <f>TEXT(K50,"G/標準")&amp;TEXT(K51,"G/標準")&amp;"(n="&amp;TEXT(IF(SUM(K57:K86),SUM(K57:K86),0),"G/標準")&amp;")"</f>
        <v>利用者(n=0)</v>
      </c>
      <c r="L53" s="44" t="str">
        <f>TEXT(L50,"G/標準")&amp;TEXT(L51,"G/標準")&amp;"(n="&amp;TEXT(IF(SUM(L57:L86),SUM(L57:L86),0),"G/標準")&amp;")"</f>
        <v>職員(n=0)</v>
      </c>
    </row>
    <row r="54" spans="1:12" ht="0.15" customHeight="1">
      <c r="A54" s="95"/>
      <c r="B54" s="45">
        <f t="shared" ref="B54:B55" si="8">B55-1</f>
        <v>-3</v>
      </c>
      <c r="C54" s="108" cm="1">
        <f t="array" ref="C54">SUMPRODUCT(
  (ラインリスト!$D$2:$D$500=C$50)*
  (IF(ISNUMBER(SEARCH("利用者", ラインリスト!$E$2:$E$500)), "利用者", "職員") = C$51)*
  (ラインリスト!$F$2:$F$500=$B54)*
  (ラインリスト!$D$2:$D$500&lt;&gt;"")*
  (ラインリスト!$E$2:$E$500&lt;&gt;"")*
  (ラインリスト!$F$2:$F$500&lt;&gt;"")
)</f>
        <v>0</v>
      </c>
      <c r="D54" s="108" cm="1">
        <f t="array" ref="D54">SUMPRODUCT(
  (ラインリスト!$D$2:$D$500=D$50)*
  (IF(ISNUMBER(SEARCH("利用者", ラインリスト!$E$2:$E$500)), "利用者", "職員") = D$51)*
  (ラインリスト!$F$2:$F$500=$B54)*
  (ラインリスト!$D$2:$D$500&lt;&gt;"")*
  (ラインリスト!$E$2:$E$500&lt;&gt;"")*
  (ラインリスト!$F$2:$F$500&lt;&gt;"")
)</f>
        <v>0</v>
      </c>
      <c r="E54" s="108" cm="1">
        <f t="array" ref="E54">SUMPRODUCT(
  (ラインリスト!$D$2:$D$500=E$50)*
  (IF(ISNUMBER(SEARCH("利用者", ラインリスト!$E$2:$E$500)), "利用者", "職員") = E$51)*
  (ラインリスト!$F$2:$F$500=$B54)*
  (ラインリスト!$D$2:$D$500&lt;&gt;"")*
  (ラインリスト!$E$2:$E$500&lt;&gt;"")*
  (ラインリスト!$F$2:$F$500&lt;&gt;"")
)</f>
        <v>0</v>
      </c>
      <c r="F54" s="108" cm="1">
        <f t="array" ref="F54">SUMPRODUCT(
  (ラインリスト!$D$2:$D$500=F$50)*
  (IF(ISNUMBER(SEARCH("利用者", ラインリスト!$E$2:$E$500)), "利用者", "職員") = F$51)*
  (ラインリスト!$F$2:$F$500=$B54)*
  (ラインリスト!$D$2:$D$500&lt;&gt;"")*
  (ラインリスト!$E$2:$E$500&lt;&gt;"")*
  (ラインリスト!$F$2:$F$500&lt;&gt;"")
)</f>
        <v>0</v>
      </c>
      <c r="G54" s="108" cm="1">
        <f t="array" ref="G54">SUMPRODUCT(
  (ラインリスト!$D$2:$D$500=G$50)*
  (IF(ISNUMBER(SEARCH("利用者", ラインリスト!$E$2:$E$500)), "利用者", "職員") = G$51)*
  (ラインリスト!$F$2:$F$500=$B54)*
  (ラインリスト!$D$2:$D$500&lt;&gt;"")*
  (ラインリスト!$E$2:$E$500&lt;&gt;"")*
  (ラインリスト!$F$2:$F$500&lt;&gt;"")
)</f>
        <v>0</v>
      </c>
      <c r="H54" s="108" cm="1">
        <f t="array" ref="H54">SUMPRODUCT(
  (ラインリスト!$D$2:$D$500=H$50)*
  (IF(ISNUMBER(SEARCH("利用者", ラインリスト!$E$2:$E$500)), "利用者", "職員") = H$51)*
  (ラインリスト!$F$2:$F$500=$B54)*
  (ラインリスト!$D$2:$D$500&lt;&gt;"")*
  (ラインリスト!$E$2:$E$500&lt;&gt;"")*
  (ラインリスト!$F$2:$F$500&lt;&gt;"")
)</f>
        <v>0</v>
      </c>
      <c r="I54" s="108" cm="1">
        <f t="array" ref="I54">SUMPRODUCT(
  (ラインリスト!$D$2:$D$500=I$50)*
  (IF(ISNUMBER(SEARCH("利用者", ラインリスト!$E$2:$E$500)), "利用者", "職員") = I$51)*
  (ラインリスト!$F$2:$F$500=$B54)*
  (ラインリスト!$D$2:$D$500&lt;&gt;"")*
  (ラインリスト!$E$2:$E$500&lt;&gt;"")*
  (ラインリスト!$F$2:$F$500&lt;&gt;"")
)</f>
        <v>0</v>
      </c>
      <c r="J54" s="108" cm="1">
        <f t="array" ref="J54">SUMPRODUCT(
  (ラインリスト!$D$2:$D$500=J$50)*
  (IF(ISNUMBER(SEARCH("利用者", ラインリスト!$E$2:$E$500)), "利用者", "職員") = J$51)*
  (ラインリスト!$F$2:$F$500=$B54)*
  (ラインリスト!$D$2:$D$500&lt;&gt;"")*
  (ラインリスト!$E$2:$E$500&lt;&gt;"")*
  (ラインリスト!$F$2:$F$500&lt;&gt;"")
)</f>
        <v>0</v>
      </c>
      <c r="K54" s="108" cm="1">
        <f t="array" ref="K54">SUMPRODUCT(
  (ラインリスト!$D$2:$D$500=K$50)*
  (IF(ISNUMBER(SEARCH("利用者", ラインリスト!$E$2:$E$500)), "利用者", "職員") = K$51)*
  (ラインリスト!$F$2:$F$500=$B54)*
  (ラインリスト!$D$2:$D$500&lt;&gt;"")*
  (ラインリスト!$E$2:$E$500&lt;&gt;"")*
  (ラインリスト!$F$2:$F$500&lt;&gt;"")
)</f>
        <v>0</v>
      </c>
      <c r="L54" s="108" cm="1">
        <f t="array" ref="L54">SUMPRODUCT(
  (ラインリスト!$D$2:$D$500=L$50)*
  (IF(ISNUMBER(SEARCH("利用者", ラインリスト!$E$2:$E$500)), "利用者", "職員") = L$51)*
  (ラインリスト!$F$2:$F$500=$B54)*
  (ラインリスト!$D$2:$D$500&lt;&gt;"")*
  (ラインリスト!$E$2:$E$500&lt;&gt;"")*
  (ラインリスト!$F$2:$F$500&lt;&gt;"")
)</f>
        <v>0</v>
      </c>
    </row>
    <row r="55" spans="1:12" ht="0.15" customHeight="1">
      <c r="A55" s="95"/>
      <c r="B55" s="45">
        <f t="shared" si="8"/>
        <v>-2</v>
      </c>
      <c r="C55" s="108" cm="1">
        <f t="array" ref="C55">SUMPRODUCT(
  (ラインリスト!$D$2:$D$500=C$50)*
  (IF(ISNUMBER(SEARCH("利用者", ラインリスト!$E$2:$E$500)), "利用者", "職員") = C$51)*
  (ラインリスト!$F$2:$F$500=$B55)*
  (ラインリスト!$D$2:$D$500&lt;&gt;"")*
  (ラインリスト!$E$2:$E$500&lt;&gt;"")*
  (ラインリスト!$F$2:$F$500&lt;&gt;"")
)</f>
        <v>0</v>
      </c>
      <c r="D55" s="108" cm="1">
        <f t="array" ref="D55">SUMPRODUCT(
  (ラインリスト!$D$2:$D$500=D$50)*
  (IF(ISNUMBER(SEARCH("利用者", ラインリスト!$E$2:$E$500)), "利用者", "職員") = D$51)*
  (ラインリスト!$F$2:$F$500=$B55)*
  (ラインリスト!$D$2:$D$500&lt;&gt;"")*
  (ラインリスト!$E$2:$E$500&lt;&gt;"")*
  (ラインリスト!$F$2:$F$500&lt;&gt;"")
)</f>
        <v>0</v>
      </c>
      <c r="E55" s="108" cm="1">
        <f t="array" ref="E55">SUMPRODUCT(
  (ラインリスト!$D$2:$D$500=E$50)*
  (IF(ISNUMBER(SEARCH("利用者", ラインリスト!$E$2:$E$500)), "利用者", "職員") = E$51)*
  (ラインリスト!$F$2:$F$500=$B55)*
  (ラインリスト!$D$2:$D$500&lt;&gt;"")*
  (ラインリスト!$E$2:$E$500&lt;&gt;"")*
  (ラインリスト!$F$2:$F$500&lt;&gt;"")
)</f>
        <v>0</v>
      </c>
      <c r="F55" s="108" cm="1">
        <f t="array" ref="F55">SUMPRODUCT(
  (ラインリスト!$D$2:$D$500=F$50)*
  (IF(ISNUMBER(SEARCH("利用者", ラインリスト!$E$2:$E$500)), "利用者", "職員") = F$51)*
  (ラインリスト!$F$2:$F$500=$B55)*
  (ラインリスト!$D$2:$D$500&lt;&gt;"")*
  (ラインリスト!$E$2:$E$500&lt;&gt;"")*
  (ラインリスト!$F$2:$F$500&lt;&gt;"")
)</f>
        <v>0</v>
      </c>
      <c r="G55" s="108" cm="1">
        <f t="array" ref="G55">SUMPRODUCT(
  (ラインリスト!$D$2:$D$500=G$50)*
  (IF(ISNUMBER(SEARCH("利用者", ラインリスト!$E$2:$E$500)), "利用者", "職員") = G$51)*
  (ラインリスト!$F$2:$F$500=$B55)*
  (ラインリスト!$D$2:$D$500&lt;&gt;"")*
  (ラインリスト!$E$2:$E$500&lt;&gt;"")*
  (ラインリスト!$F$2:$F$500&lt;&gt;"")
)</f>
        <v>0</v>
      </c>
      <c r="H55" s="108" cm="1">
        <f t="array" ref="H55">SUMPRODUCT(
  (ラインリスト!$D$2:$D$500=H$50)*
  (IF(ISNUMBER(SEARCH("利用者", ラインリスト!$E$2:$E$500)), "利用者", "職員") = H$51)*
  (ラインリスト!$F$2:$F$500=$B55)*
  (ラインリスト!$D$2:$D$500&lt;&gt;"")*
  (ラインリスト!$E$2:$E$500&lt;&gt;"")*
  (ラインリスト!$F$2:$F$500&lt;&gt;"")
)</f>
        <v>0</v>
      </c>
      <c r="I55" s="108" cm="1">
        <f t="array" ref="I55">SUMPRODUCT(
  (ラインリスト!$D$2:$D$500=I$50)*
  (IF(ISNUMBER(SEARCH("利用者", ラインリスト!$E$2:$E$500)), "利用者", "職員") = I$51)*
  (ラインリスト!$F$2:$F$500=$B55)*
  (ラインリスト!$D$2:$D$500&lt;&gt;"")*
  (ラインリスト!$E$2:$E$500&lt;&gt;"")*
  (ラインリスト!$F$2:$F$500&lt;&gt;"")
)</f>
        <v>0</v>
      </c>
      <c r="J55" s="108" cm="1">
        <f t="array" ref="J55">SUMPRODUCT(
  (ラインリスト!$D$2:$D$500=J$50)*
  (IF(ISNUMBER(SEARCH("利用者", ラインリスト!$E$2:$E$500)), "利用者", "職員") = J$51)*
  (ラインリスト!$F$2:$F$500=$B55)*
  (ラインリスト!$D$2:$D$500&lt;&gt;"")*
  (ラインリスト!$E$2:$E$500&lt;&gt;"")*
  (ラインリスト!$F$2:$F$500&lt;&gt;"")
)</f>
        <v>0</v>
      </c>
      <c r="K55" s="108" cm="1">
        <f t="array" ref="K55">SUMPRODUCT(
  (ラインリスト!$D$2:$D$500=K$50)*
  (IF(ISNUMBER(SEARCH("利用者", ラインリスト!$E$2:$E$500)), "利用者", "職員") = K$51)*
  (ラインリスト!$F$2:$F$500=$B55)*
  (ラインリスト!$D$2:$D$500&lt;&gt;"")*
  (ラインリスト!$E$2:$E$500&lt;&gt;"")*
  (ラインリスト!$F$2:$F$500&lt;&gt;"")
)</f>
        <v>0</v>
      </c>
      <c r="L55" s="108" cm="1">
        <f t="array" ref="L55">SUMPRODUCT(
  (ラインリスト!$D$2:$D$500=L$50)*
  (IF(ISNUMBER(SEARCH("利用者", ラインリスト!$E$2:$E$500)), "利用者", "職員") = L$51)*
  (ラインリスト!$F$2:$F$500=$B55)*
  (ラインリスト!$D$2:$D$500&lt;&gt;"")*
  (ラインリスト!$E$2:$E$500&lt;&gt;"")*
  (ラインリスト!$F$2:$F$500&lt;&gt;"")
)</f>
        <v>0</v>
      </c>
    </row>
    <row r="56" spans="1:12" ht="0.15" customHeight="1">
      <c r="A56" s="95"/>
      <c r="B56" s="45">
        <f>B57-1</f>
        <v>-1</v>
      </c>
      <c r="C56" s="108" cm="1">
        <f t="array" ref="C56">SUMPRODUCT(
  (ラインリスト!$D$2:$D$500=C$50)*
  (IF(ISNUMBER(SEARCH("利用者", ラインリスト!$E$2:$E$500)), "利用者", "職員") = C$51)*
  (ラインリスト!$F$2:$F$500=$B56)*
  (ラインリスト!$D$2:$D$500&lt;&gt;"")*
  (ラインリスト!$E$2:$E$500&lt;&gt;"")*
  (ラインリスト!$F$2:$F$500&lt;&gt;"")
)</f>
        <v>0</v>
      </c>
      <c r="D56" s="108" cm="1">
        <f t="array" ref="D56">SUMPRODUCT(
  (ラインリスト!$D$2:$D$500=D$50)*
  (IF(ISNUMBER(SEARCH("利用者", ラインリスト!$E$2:$E$500)), "利用者", "職員") = D$51)*
  (ラインリスト!$F$2:$F$500=$B56)*
  (ラインリスト!$D$2:$D$500&lt;&gt;"")*
  (ラインリスト!$E$2:$E$500&lt;&gt;"")*
  (ラインリスト!$F$2:$F$500&lt;&gt;"")
)</f>
        <v>0</v>
      </c>
      <c r="E56" s="108" cm="1">
        <f t="array" ref="E56">SUMPRODUCT(
  (ラインリスト!$D$2:$D$500=E$50)*
  (IF(ISNUMBER(SEARCH("利用者", ラインリスト!$E$2:$E$500)), "利用者", "職員") = E$51)*
  (ラインリスト!$F$2:$F$500=$B56)*
  (ラインリスト!$D$2:$D$500&lt;&gt;"")*
  (ラインリスト!$E$2:$E$500&lt;&gt;"")*
  (ラインリスト!$F$2:$F$500&lt;&gt;"")
)</f>
        <v>0</v>
      </c>
      <c r="F56" s="108" cm="1">
        <f t="array" ref="F56">SUMPRODUCT(
  (ラインリスト!$D$2:$D$500=F$50)*
  (IF(ISNUMBER(SEARCH("利用者", ラインリスト!$E$2:$E$500)), "利用者", "職員") = F$51)*
  (ラインリスト!$F$2:$F$500=$B56)*
  (ラインリスト!$D$2:$D$500&lt;&gt;"")*
  (ラインリスト!$E$2:$E$500&lt;&gt;"")*
  (ラインリスト!$F$2:$F$500&lt;&gt;"")
)</f>
        <v>0</v>
      </c>
      <c r="G56" s="108" cm="1">
        <f t="array" ref="G56">SUMPRODUCT(
  (ラインリスト!$D$2:$D$500=G$50)*
  (IF(ISNUMBER(SEARCH("利用者", ラインリスト!$E$2:$E$500)), "利用者", "職員") = G$51)*
  (ラインリスト!$F$2:$F$500=$B56)*
  (ラインリスト!$D$2:$D$500&lt;&gt;"")*
  (ラインリスト!$E$2:$E$500&lt;&gt;"")*
  (ラインリスト!$F$2:$F$500&lt;&gt;"")
)</f>
        <v>0</v>
      </c>
      <c r="H56" s="108" cm="1">
        <f t="array" ref="H56">SUMPRODUCT(
  (ラインリスト!$D$2:$D$500=H$50)*
  (IF(ISNUMBER(SEARCH("利用者", ラインリスト!$E$2:$E$500)), "利用者", "職員") = H$51)*
  (ラインリスト!$F$2:$F$500=$B56)*
  (ラインリスト!$D$2:$D$500&lt;&gt;"")*
  (ラインリスト!$E$2:$E$500&lt;&gt;"")*
  (ラインリスト!$F$2:$F$500&lt;&gt;"")
)</f>
        <v>0</v>
      </c>
      <c r="I56" s="108" cm="1">
        <f t="array" ref="I56">SUMPRODUCT(
  (ラインリスト!$D$2:$D$500=I$50)*
  (IF(ISNUMBER(SEARCH("利用者", ラインリスト!$E$2:$E$500)), "利用者", "職員") = I$51)*
  (ラインリスト!$F$2:$F$500=$B56)*
  (ラインリスト!$D$2:$D$500&lt;&gt;"")*
  (ラインリスト!$E$2:$E$500&lt;&gt;"")*
  (ラインリスト!$F$2:$F$500&lt;&gt;"")
)</f>
        <v>0</v>
      </c>
      <c r="J56" s="108" cm="1">
        <f t="array" ref="J56">SUMPRODUCT(
  (ラインリスト!$D$2:$D$500=J$50)*
  (IF(ISNUMBER(SEARCH("利用者", ラインリスト!$E$2:$E$500)), "利用者", "職員") = J$51)*
  (ラインリスト!$F$2:$F$500=$B56)*
  (ラインリスト!$D$2:$D$500&lt;&gt;"")*
  (ラインリスト!$E$2:$E$500&lt;&gt;"")*
  (ラインリスト!$F$2:$F$500&lt;&gt;"")
)</f>
        <v>0</v>
      </c>
      <c r="K56" s="108" cm="1">
        <f t="array" ref="K56">SUMPRODUCT(
  (ラインリスト!$D$2:$D$500=K$50)*
  (IF(ISNUMBER(SEARCH("利用者", ラインリスト!$E$2:$E$500)), "利用者", "職員") = K$51)*
  (ラインリスト!$F$2:$F$500=$B56)*
  (ラインリスト!$D$2:$D$500&lt;&gt;"")*
  (ラインリスト!$E$2:$E$500&lt;&gt;"")*
  (ラインリスト!$F$2:$F$500&lt;&gt;"")
)</f>
        <v>0</v>
      </c>
      <c r="L56" s="108" cm="1">
        <f t="array" ref="L56">SUMPRODUCT(
  (ラインリスト!$D$2:$D$500=L$50)*
  (IF(ISNUMBER(SEARCH("利用者", ラインリスト!$E$2:$E$500)), "利用者", "職員") = L$51)*
  (ラインリスト!$F$2:$F$500=$B56)*
  (ラインリスト!$D$2:$D$500&lt;&gt;"")*
  (ラインリスト!$E$2:$E$500&lt;&gt;"")*
  (ラインリスト!$F$2:$F$500&lt;&gt;"")
)</f>
        <v>0</v>
      </c>
    </row>
    <row r="57" spans="1:12" ht="0.15" customHeight="1">
      <c r="A57" s="95"/>
      <c r="B57" s="43">
        <f>ラインリスト!$F$3</f>
        <v>0</v>
      </c>
      <c r="C57" s="108" cm="1">
        <f t="array" ref="C57">SUMPRODUCT(
  (ラインリスト!$D$2:$D$500=C$50)*
  (IF(ISNUMBER(SEARCH("利用者", ラインリスト!$E$2:$E$500)), "利用者", "職員") = C$51)*
  (ラインリスト!$F$2:$F$500=$B57)*
  (ラインリスト!$D$2:$D$500&lt;&gt;"")*
  (ラインリスト!$E$2:$E$500&lt;&gt;"")*
  (ラインリスト!$F$2:$F$500&lt;&gt;"")
)</f>
        <v>0</v>
      </c>
      <c r="D57" s="108" cm="1">
        <f t="array" ref="D57">SUMPRODUCT(
  (ラインリスト!$D$2:$D$500=D$50)*
  (IF(ISNUMBER(SEARCH("利用者", ラインリスト!$E$2:$E$500)), "利用者", "職員") = D$51)*
  (ラインリスト!$F$2:$F$500=$B57)*
  (ラインリスト!$D$2:$D$500&lt;&gt;"")*
  (ラインリスト!$E$2:$E$500&lt;&gt;"")*
  (ラインリスト!$F$2:$F$500&lt;&gt;"")
)</f>
        <v>0</v>
      </c>
      <c r="E57" s="108" cm="1">
        <f t="array" ref="E57">SUMPRODUCT(
  (ラインリスト!$D$2:$D$500=E$50)*
  (IF(ISNUMBER(SEARCH("利用者", ラインリスト!$E$2:$E$500)), "利用者", "職員") = E$51)*
  (ラインリスト!$F$2:$F$500=$B57)*
  (ラインリスト!$D$2:$D$500&lt;&gt;"")*
  (ラインリスト!$E$2:$E$500&lt;&gt;"")*
  (ラインリスト!$F$2:$F$500&lt;&gt;"")
)</f>
        <v>0</v>
      </c>
      <c r="F57" s="108" cm="1">
        <f t="array" ref="F57">SUMPRODUCT(
  (ラインリスト!$D$2:$D$500=F$50)*
  (IF(ISNUMBER(SEARCH("利用者", ラインリスト!$E$2:$E$500)), "利用者", "職員") = F$51)*
  (ラインリスト!$F$2:$F$500=$B57)*
  (ラインリスト!$D$2:$D$500&lt;&gt;"")*
  (ラインリスト!$E$2:$E$500&lt;&gt;"")*
  (ラインリスト!$F$2:$F$500&lt;&gt;"")
)</f>
        <v>0</v>
      </c>
      <c r="G57" s="108" cm="1">
        <f t="array" ref="G57">SUMPRODUCT(
  (ラインリスト!$D$2:$D$500=G$50)*
  (IF(ISNUMBER(SEARCH("利用者", ラインリスト!$E$2:$E$500)), "利用者", "職員") = G$51)*
  (ラインリスト!$F$2:$F$500=$B57)*
  (ラインリスト!$D$2:$D$500&lt;&gt;"")*
  (ラインリスト!$E$2:$E$500&lt;&gt;"")*
  (ラインリスト!$F$2:$F$500&lt;&gt;"")
)</f>
        <v>0</v>
      </c>
      <c r="H57" s="108" cm="1">
        <f t="array" ref="H57">SUMPRODUCT(
  (ラインリスト!$D$2:$D$500=H$50)*
  (IF(ISNUMBER(SEARCH("利用者", ラインリスト!$E$2:$E$500)), "利用者", "職員") = H$51)*
  (ラインリスト!$F$2:$F$500=$B57)*
  (ラインリスト!$D$2:$D$500&lt;&gt;"")*
  (ラインリスト!$E$2:$E$500&lt;&gt;"")*
  (ラインリスト!$F$2:$F$500&lt;&gt;"")
)</f>
        <v>0</v>
      </c>
      <c r="I57" s="108" cm="1">
        <f t="array" ref="I57">SUMPRODUCT(
  (ラインリスト!$D$2:$D$500=I$50)*
  (IF(ISNUMBER(SEARCH("利用者", ラインリスト!$E$2:$E$500)), "利用者", "職員") = I$51)*
  (ラインリスト!$F$2:$F$500=$B57)*
  (ラインリスト!$D$2:$D$500&lt;&gt;"")*
  (ラインリスト!$E$2:$E$500&lt;&gt;"")*
  (ラインリスト!$F$2:$F$500&lt;&gt;"")
)</f>
        <v>0</v>
      </c>
      <c r="J57" s="108" cm="1">
        <f t="array" ref="J57">SUMPRODUCT(
  (ラインリスト!$D$2:$D$500=J$50)*
  (IF(ISNUMBER(SEARCH("利用者", ラインリスト!$E$2:$E$500)), "利用者", "職員") = J$51)*
  (ラインリスト!$F$2:$F$500=$B57)*
  (ラインリスト!$D$2:$D$500&lt;&gt;"")*
  (ラインリスト!$E$2:$E$500&lt;&gt;"")*
  (ラインリスト!$F$2:$F$500&lt;&gt;"")
)</f>
        <v>0</v>
      </c>
      <c r="K57" s="108" cm="1">
        <f t="array" ref="K57">SUMPRODUCT(
  (ラインリスト!$D$2:$D$500=K$50)*
  (IF(ISNUMBER(SEARCH("利用者", ラインリスト!$E$2:$E$500)), "利用者", "職員") = K$51)*
  (ラインリスト!$F$2:$F$500=$B57)*
  (ラインリスト!$D$2:$D$500&lt;&gt;"")*
  (ラインリスト!$E$2:$E$500&lt;&gt;"")*
  (ラインリスト!$F$2:$F$500&lt;&gt;"")
)</f>
        <v>0</v>
      </c>
      <c r="L57" s="108" cm="1">
        <f t="array" ref="L57">SUMPRODUCT(
  (ラインリスト!$D$2:$D$500=L$50)*
  (IF(ISNUMBER(SEARCH("利用者", ラインリスト!$E$2:$E$500)), "利用者", "職員") = L$51)*
  (ラインリスト!$F$2:$F$500=$B57)*
  (ラインリスト!$D$2:$D$500&lt;&gt;"")*
  (ラインリスト!$E$2:$E$500&lt;&gt;"")*
  (ラインリスト!$F$2:$F$500&lt;&gt;"")
)</f>
        <v>0</v>
      </c>
    </row>
    <row r="58" spans="1:12" ht="0.15" customHeight="1">
      <c r="A58" s="95"/>
      <c r="B58" s="43">
        <f>B57+1</f>
        <v>1</v>
      </c>
      <c r="C58" s="108" cm="1">
        <f t="array" ref="C58">SUMPRODUCT(
  (ラインリスト!$D$2:$D$500=C$50)*
  (IF(ISNUMBER(SEARCH("利用者", ラインリスト!$E$2:$E$500)), "利用者", "職員") = C$51)*
  (ラインリスト!$F$2:$F$500=$B58)*
  (ラインリスト!$D$2:$D$500&lt;&gt;"")*
  (ラインリスト!$E$2:$E$500&lt;&gt;"")*
  (ラインリスト!$F$2:$F$500&lt;&gt;"")
)</f>
        <v>0</v>
      </c>
      <c r="D58" s="108" cm="1">
        <f t="array" ref="D58">SUMPRODUCT(
  (ラインリスト!$D$2:$D$500=D$50)*
  (IF(ISNUMBER(SEARCH("利用者", ラインリスト!$E$2:$E$500)), "利用者", "職員") = D$51)*
  (ラインリスト!$F$2:$F$500=$B58)*
  (ラインリスト!$D$2:$D$500&lt;&gt;"")*
  (ラインリスト!$E$2:$E$500&lt;&gt;"")*
  (ラインリスト!$F$2:$F$500&lt;&gt;"")
)</f>
        <v>0</v>
      </c>
      <c r="E58" s="108" cm="1">
        <f t="array" ref="E58">SUMPRODUCT(
  (ラインリスト!$D$2:$D$500=E$50)*
  (IF(ISNUMBER(SEARCH("利用者", ラインリスト!$E$2:$E$500)), "利用者", "職員") = E$51)*
  (ラインリスト!$F$2:$F$500=$B58)*
  (ラインリスト!$D$2:$D$500&lt;&gt;"")*
  (ラインリスト!$E$2:$E$500&lt;&gt;"")*
  (ラインリスト!$F$2:$F$500&lt;&gt;"")
)</f>
        <v>0</v>
      </c>
      <c r="F58" s="108" cm="1">
        <f t="array" ref="F58">SUMPRODUCT(
  (ラインリスト!$D$2:$D$500=F$50)*
  (IF(ISNUMBER(SEARCH("利用者", ラインリスト!$E$2:$E$500)), "利用者", "職員") = F$51)*
  (ラインリスト!$F$2:$F$500=$B58)*
  (ラインリスト!$D$2:$D$500&lt;&gt;"")*
  (ラインリスト!$E$2:$E$500&lt;&gt;"")*
  (ラインリスト!$F$2:$F$500&lt;&gt;"")
)</f>
        <v>0</v>
      </c>
      <c r="G58" s="108" cm="1">
        <f t="array" ref="G58">SUMPRODUCT(
  (ラインリスト!$D$2:$D$500=G$50)*
  (IF(ISNUMBER(SEARCH("利用者", ラインリスト!$E$2:$E$500)), "利用者", "職員") = G$51)*
  (ラインリスト!$F$2:$F$500=$B58)*
  (ラインリスト!$D$2:$D$500&lt;&gt;"")*
  (ラインリスト!$E$2:$E$500&lt;&gt;"")*
  (ラインリスト!$F$2:$F$500&lt;&gt;"")
)</f>
        <v>0</v>
      </c>
      <c r="H58" s="108" cm="1">
        <f t="array" ref="H58">SUMPRODUCT(
  (ラインリスト!$D$2:$D$500=H$50)*
  (IF(ISNUMBER(SEARCH("利用者", ラインリスト!$E$2:$E$500)), "利用者", "職員") = H$51)*
  (ラインリスト!$F$2:$F$500=$B58)*
  (ラインリスト!$D$2:$D$500&lt;&gt;"")*
  (ラインリスト!$E$2:$E$500&lt;&gt;"")*
  (ラインリスト!$F$2:$F$500&lt;&gt;"")
)</f>
        <v>0</v>
      </c>
      <c r="I58" s="108" cm="1">
        <f t="array" ref="I58">SUMPRODUCT(
  (ラインリスト!$D$2:$D$500=I$50)*
  (IF(ISNUMBER(SEARCH("利用者", ラインリスト!$E$2:$E$500)), "利用者", "職員") = I$51)*
  (ラインリスト!$F$2:$F$500=$B58)*
  (ラインリスト!$D$2:$D$500&lt;&gt;"")*
  (ラインリスト!$E$2:$E$500&lt;&gt;"")*
  (ラインリスト!$F$2:$F$500&lt;&gt;"")
)</f>
        <v>0</v>
      </c>
      <c r="J58" s="108" cm="1">
        <f t="array" ref="J58">SUMPRODUCT(
  (ラインリスト!$D$2:$D$500=J$50)*
  (IF(ISNUMBER(SEARCH("利用者", ラインリスト!$E$2:$E$500)), "利用者", "職員") = J$51)*
  (ラインリスト!$F$2:$F$500=$B58)*
  (ラインリスト!$D$2:$D$500&lt;&gt;"")*
  (ラインリスト!$E$2:$E$500&lt;&gt;"")*
  (ラインリスト!$F$2:$F$500&lt;&gt;"")
)</f>
        <v>0</v>
      </c>
      <c r="K58" s="108" cm="1">
        <f t="array" ref="K58">SUMPRODUCT(
  (ラインリスト!$D$2:$D$500=K$50)*
  (IF(ISNUMBER(SEARCH("利用者", ラインリスト!$E$2:$E$500)), "利用者", "職員") = K$51)*
  (ラインリスト!$F$2:$F$500=$B58)*
  (ラインリスト!$D$2:$D$500&lt;&gt;"")*
  (ラインリスト!$E$2:$E$500&lt;&gt;"")*
  (ラインリスト!$F$2:$F$500&lt;&gt;"")
)</f>
        <v>0</v>
      </c>
      <c r="L58" s="108" cm="1">
        <f t="array" ref="L58">SUMPRODUCT(
  (ラインリスト!$D$2:$D$500=L$50)*
  (IF(ISNUMBER(SEARCH("利用者", ラインリスト!$E$2:$E$500)), "利用者", "職員") = L$51)*
  (ラインリスト!$F$2:$F$500=$B58)*
  (ラインリスト!$D$2:$D$500&lt;&gt;"")*
  (ラインリスト!$E$2:$E$500&lt;&gt;"")*
  (ラインリスト!$F$2:$F$500&lt;&gt;"")
)</f>
        <v>0</v>
      </c>
    </row>
    <row r="59" spans="1:12" ht="0.15" customHeight="1">
      <c r="A59" s="95"/>
      <c r="B59" s="43">
        <f t="shared" ref="B59:B86" si="9">B58+1</f>
        <v>2</v>
      </c>
      <c r="C59" s="108" cm="1">
        <f t="array" ref="C59">SUMPRODUCT(
  (ラインリスト!$D$2:$D$500=C$50)*
  (IF(ISNUMBER(SEARCH("利用者", ラインリスト!$E$2:$E$500)), "利用者", "職員") = C$51)*
  (ラインリスト!$F$2:$F$500=$B59)*
  (ラインリスト!$D$2:$D$500&lt;&gt;"")*
  (ラインリスト!$E$2:$E$500&lt;&gt;"")*
  (ラインリスト!$F$2:$F$500&lt;&gt;"")
)</f>
        <v>0</v>
      </c>
      <c r="D59" s="108" cm="1">
        <f t="array" ref="D59">SUMPRODUCT(
  (ラインリスト!$D$2:$D$500=D$50)*
  (IF(ISNUMBER(SEARCH("利用者", ラインリスト!$E$2:$E$500)), "利用者", "職員") = D$51)*
  (ラインリスト!$F$2:$F$500=$B59)*
  (ラインリスト!$D$2:$D$500&lt;&gt;"")*
  (ラインリスト!$E$2:$E$500&lt;&gt;"")*
  (ラインリスト!$F$2:$F$500&lt;&gt;"")
)</f>
        <v>0</v>
      </c>
      <c r="E59" s="108" cm="1">
        <f t="array" ref="E59">SUMPRODUCT(
  (ラインリスト!$D$2:$D$500=E$50)*
  (IF(ISNUMBER(SEARCH("利用者", ラインリスト!$E$2:$E$500)), "利用者", "職員") = E$51)*
  (ラインリスト!$F$2:$F$500=$B59)*
  (ラインリスト!$D$2:$D$500&lt;&gt;"")*
  (ラインリスト!$E$2:$E$500&lt;&gt;"")*
  (ラインリスト!$F$2:$F$500&lt;&gt;"")
)</f>
        <v>0</v>
      </c>
      <c r="F59" s="108" cm="1">
        <f t="array" ref="F59">SUMPRODUCT(
  (ラインリスト!$D$2:$D$500=F$50)*
  (IF(ISNUMBER(SEARCH("利用者", ラインリスト!$E$2:$E$500)), "利用者", "職員") = F$51)*
  (ラインリスト!$F$2:$F$500=$B59)*
  (ラインリスト!$D$2:$D$500&lt;&gt;"")*
  (ラインリスト!$E$2:$E$500&lt;&gt;"")*
  (ラインリスト!$F$2:$F$500&lt;&gt;"")
)</f>
        <v>0</v>
      </c>
      <c r="G59" s="108" cm="1">
        <f t="array" ref="G59">SUMPRODUCT(
  (ラインリスト!$D$2:$D$500=G$50)*
  (IF(ISNUMBER(SEARCH("利用者", ラインリスト!$E$2:$E$500)), "利用者", "職員") = G$51)*
  (ラインリスト!$F$2:$F$500=$B59)*
  (ラインリスト!$D$2:$D$500&lt;&gt;"")*
  (ラインリスト!$E$2:$E$500&lt;&gt;"")*
  (ラインリスト!$F$2:$F$500&lt;&gt;"")
)</f>
        <v>0</v>
      </c>
      <c r="H59" s="108" cm="1">
        <f t="array" ref="H59">SUMPRODUCT(
  (ラインリスト!$D$2:$D$500=H$50)*
  (IF(ISNUMBER(SEARCH("利用者", ラインリスト!$E$2:$E$500)), "利用者", "職員") = H$51)*
  (ラインリスト!$F$2:$F$500=$B59)*
  (ラインリスト!$D$2:$D$500&lt;&gt;"")*
  (ラインリスト!$E$2:$E$500&lt;&gt;"")*
  (ラインリスト!$F$2:$F$500&lt;&gt;"")
)</f>
        <v>0</v>
      </c>
      <c r="I59" s="108" cm="1">
        <f t="array" ref="I59">SUMPRODUCT(
  (ラインリスト!$D$2:$D$500=I$50)*
  (IF(ISNUMBER(SEARCH("利用者", ラインリスト!$E$2:$E$500)), "利用者", "職員") = I$51)*
  (ラインリスト!$F$2:$F$500=$B59)*
  (ラインリスト!$D$2:$D$500&lt;&gt;"")*
  (ラインリスト!$E$2:$E$500&lt;&gt;"")*
  (ラインリスト!$F$2:$F$500&lt;&gt;"")
)</f>
        <v>0</v>
      </c>
      <c r="J59" s="108" cm="1">
        <f t="array" ref="J59">SUMPRODUCT(
  (ラインリスト!$D$2:$D$500=J$50)*
  (IF(ISNUMBER(SEARCH("利用者", ラインリスト!$E$2:$E$500)), "利用者", "職員") = J$51)*
  (ラインリスト!$F$2:$F$500=$B59)*
  (ラインリスト!$D$2:$D$500&lt;&gt;"")*
  (ラインリスト!$E$2:$E$500&lt;&gt;"")*
  (ラインリスト!$F$2:$F$500&lt;&gt;"")
)</f>
        <v>0</v>
      </c>
      <c r="K59" s="108" cm="1">
        <f t="array" ref="K59">SUMPRODUCT(
  (ラインリスト!$D$2:$D$500=K$50)*
  (IF(ISNUMBER(SEARCH("利用者", ラインリスト!$E$2:$E$500)), "利用者", "職員") = K$51)*
  (ラインリスト!$F$2:$F$500=$B59)*
  (ラインリスト!$D$2:$D$500&lt;&gt;"")*
  (ラインリスト!$E$2:$E$500&lt;&gt;"")*
  (ラインリスト!$F$2:$F$500&lt;&gt;"")
)</f>
        <v>0</v>
      </c>
      <c r="L59" s="108" cm="1">
        <f t="array" ref="L59">SUMPRODUCT(
  (ラインリスト!$D$2:$D$500=L$50)*
  (IF(ISNUMBER(SEARCH("利用者", ラインリスト!$E$2:$E$500)), "利用者", "職員") = L$51)*
  (ラインリスト!$F$2:$F$500=$B59)*
  (ラインリスト!$D$2:$D$500&lt;&gt;"")*
  (ラインリスト!$E$2:$E$500&lt;&gt;"")*
  (ラインリスト!$F$2:$F$500&lt;&gt;"")
)</f>
        <v>0</v>
      </c>
    </row>
    <row r="60" spans="1:12" ht="0.15" customHeight="1">
      <c r="A60" s="95"/>
      <c r="B60" s="43">
        <f t="shared" si="9"/>
        <v>3</v>
      </c>
      <c r="C60" s="108" cm="1">
        <f t="array" ref="C60">SUMPRODUCT(
  (ラインリスト!$D$2:$D$500=C$50)*
  (IF(ISNUMBER(SEARCH("利用者", ラインリスト!$E$2:$E$500)), "利用者", "職員") = C$51)*
  (ラインリスト!$F$2:$F$500=$B60)*
  (ラインリスト!$D$2:$D$500&lt;&gt;"")*
  (ラインリスト!$E$2:$E$500&lt;&gt;"")*
  (ラインリスト!$F$2:$F$500&lt;&gt;"")
)</f>
        <v>0</v>
      </c>
      <c r="D60" s="108" cm="1">
        <f t="array" ref="D60">SUMPRODUCT(
  (ラインリスト!$D$2:$D$500=D$50)*
  (IF(ISNUMBER(SEARCH("利用者", ラインリスト!$E$2:$E$500)), "利用者", "職員") = D$51)*
  (ラインリスト!$F$2:$F$500=$B60)*
  (ラインリスト!$D$2:$D$500&lt;&gt;"")*
  (ラインリスト!$E$2:$E$500&lt;&gt;"")*
  (ラインリスト!$F$2:$F$500&lt;&gt;"")
)</f>
        <v>0</v>
      </c>
      <c r="E60" s="108" cm="1">
        <f t="array" ref="E60">SUMPRODUCT(
  (ラインリスト!$D$2:$D$500=E$50)*
  (IF(ISNUMBER(SEARCH("利用者", ラインリスト!$E$2:$E$500)), "利用者", "職員") = E$51)*
  (ラインリスト!$F$2:$F$500=$B60)*
  (ラインリスト!$D$2:$D$500&lt;&gt;"")*
  (ラインリスト!$E$2:$E$500&lt;&gt;"")*
  (ラインリスト!$F$2:$F$500&lt;&gt;"")
)</f>
        <v>0</v>
      </c>
      <c r="F60" s="108" cm="1">
        <f t="array" ref="F60">SUMPRODUCT(
  (ラインリスト!$D$2:$D$500=F$50)*
  (IF(ISNUMBER(SEARCH("利用者", ラインリスト!$E$2:$E$500)), "利用者", "職員") = F$51)*
  (ラインリスト!$F$2:$F$500=$B60)*
  (ラインリスト!$D$2:$D$500&lt;&gt;"")*
  (ラインリスト!$E$2:$E$500&lt;&gt;"")*
  (ラインリスト!$F$2:$F$500&lt;&gt;"")
)</f>
        <v>0</v>
      </c>
      <c r="G60" s="108" cm="1">
        <f t="array" ref="G60">SUMPRODUCT(
  (ラインリスト!$D$2:$D$500=G$50)*
  (IF(ISNUMBER(SEARCH("利用者", ラインリスト!$E$2:$E$500)), "利用者", "職員") = G$51)*
  (ラインリスト!$F$2:$F$500=$B60)*
  (ラインリスト!$D$2:$D$500&lt;&gt;"")*
  (ラインリスト!$E$2:$E$500&lt;&gt;"")*
  (ラインリスト!$F$2:$F$500&lt;&gt;"")
)</f>
        <v>0</v>
      </c>
      <c r="H60" s="108" cm="1">
        <f t="array" ref="H60">SUMPRODUCT(
  (ラインリスト!$D$2:$D$500=H$50)*
  (IF(ISNUMBER(SEARCH("利用者", ラインリスト!$E$2:$E$500)), "利用者", "職員") = H$51)*
  (ラインリスト!$F$2:$F$500=$B60)*
  (ラインリスト!$D$2:$D$500&lt;&gt;"")*
  (ラインリスト!$E$2:$E$500&lt;&gt;"")*
  (ラインリスト!$F$2:$F$500&lt;&gt;"")
)</f>
        <v>0</v>
      </c>
      <c r="I60" s="108" cm="1">
        <f t="array" ref="I60">SUMPRODUCT(
  (ラインリスト!$D$2:$D$500=I$50)*
  (IF(ISNUMBER(SEARCH("利用者", ラインリスト!$E$2:$E$500)), "利用者", "職員") = I$51)*
  (ラインリスト!$F$2:$F$500=$B60)*
  (ラインリスト!$D$2:$D$500&lt;&gt;"")*
  (ラインリスト!$E$2:$E$500&lt;&gt;"")*
  (ラインリスト!$F$2:$F$500&lt;&gt;"")
)</f>
        <v>0</v>
      </c>
      <c r="J60" s="108" cm="1">
        <f t="array" ref="J60">SUMPRODUCT(
  (ラインリスト!$D$2:$D$500=J$50)*
  (IF(ISNUMBER(SEARCH("利用者", ラインリスト!$E$2:$E$500)), "利用者", "職員") = J$51)*
  (ラインリスト!$F$2:$F$500=$B60)*
  (ラインリスト!$D$2:$D$500&lt;&gt;"")*
  (ラインリスト!$E$2:$E$500&lt;&gt;"")*
  (ラインリスト!$F$2:$F$500&lt;&gt;"")
)</f>
        <v>0</v>
      </c>
      <c r="K60" s="108" cm="1">
        <f t="array" ref="K60">SUMPRODUCT(
  (ラインリスト!$D$2:$D$500=K$50)*
  (IF(ISNUMBER(SEARCH("利用者", ラインリスト!$E$2:$E$500)), "利用者", "職員") = K$51)*
  (ラインリスト!$F$2:$F$500=$B60)*
  (ラインリスト!$D$2:$D$500&lt;&gt;"")*
  (ラインリスト!$E$2:$E$500&lt;&gt;"")*
  (ラインリスト!$F$2:$F$500&lt;&gt;"")
)</f>
        <v>0</v>
      </c>
      <c r="L60" s="108" cm="1">
        <f t="array" ref="L60">SUMPRODUCT(
  (ラインリスト!$D$2:$D$500=L$50)*
  (IF(ISNUMBER(SEARCH("利用者", ラインリスト!$E$2:$E$500)), "利用者", "職員") = L$51)*
  (ラインリスト!$F$2:$F$500=$B60)*
  (ラインリスト!$D$2:$D$500&lt;&gt;"")*
  (ラインリスト!$E$2:$E$500&lt;&gt;"")*
  (ラインリスト!$F$2:$F$500&lt;&gt;"")
)</f>
        <v>0</v>
      </c>
    </row>
    <row r="61" spans="1:12" ht="0.15" customHeight="1">
      <c r="A61" s="95"/>
      <c r="B61" s="43">
        <f t="shared" si="9"/>
        <v>4</v>
      </c>
      <c r="C61" s="108" cm="1">
        <f t="array" ref="C61">SUMPRODUCT(
  (ラインリスト!$D$2:$D$500=C$50)*
  (IF(ISNUMBER(SEARCH("利用者", ラインリスト!$E$2:$E$500)), "利用者", "職員") = C$51)*
  (ラインリスト!$F$2:$F$500=$B61)*
  (ラインリスト!$D$2:$D$500&lt;&gt;"")*
  (ラインリスト!$E$2:$E$500&lt;&gt;"")*
  (ラインリスト!$F$2:$F$500&lt;&gt;"")
)</f>
        <v>0</v>
      </c>
      <c r="D61" s="108" cm="1">
        <f t="array" ref="D61">SUMPRODUCT(
  (ラインリスト!$D$2:$D$500=D$50)*
  (IF(ISNUMBER(SEARCH("利用者", ラインリスト!$E$2:$E$500)), "利用者", "職員") = D$51)*
  (ラインリスト!$F$2:$F$500=$B61)*
  (ラインリスト!$D$2:$D$500&lt;&gt;"")*
  (ラインリスト!$E$2:$E$500&lt;&gt;"")*
  (ラインリスト!$F$2:$F$500&lt;&gt;"")
)</f>
        <v>0</v>
      </c>
      <c r="E61" s="108" cm="1">
        <f t="array" ref="E61">SUMPRODUCT(
  (ラインリスト!$D$2:$D$500=E$50)*
  (IF(ISNUMBER(SEARCH("利用者", ラインリスト!$E$2:$E$500)), "利用者", "職員") = E$51)*
  (ラインリスト!$F$2:$F$500=$B61)*
  (ラインリスト!$D$2:$D$500&lt;&gt;"")*
  (ラインリスト!$E$2:$E$500&lt;&gt;"")*
  (ラインリスト!$F$2:$F$500&lt;&gt;"")
)</f>
        <v>0</v>
      </c>
      <c r="F61" s="108" cm="1">
        <f t="array" ref="F61">SUMPRODUCT(
  (ラインリスト!$D$2:$D$500=F$50)*
  (IF(ISNUMBER(SEARCH("利用者", ラインリスト!$E$2:$E$500)), "利用者", "職員") = F$51)*
  (ラインリスト!$F$2:$F$500=$B61)*
  (ラインリスト!$D$2:$D$500&lt;&gt;"")*
  (ラインリスト!$E$2:$E$500&lt;&gt;"")*
  (ラインリスト!$F$2:$F$500&lt;&gt;"")
)</f>
        <v>0</v>
      </c>
      <c r="G61" s="108" cm="1">
        <f t="array" ref="G61">SUMPRODUCT(
  (ラインリスト!$D$2:$D$500=G$50)*
  (IF(ISNUMBER(SEARCH("利用者", ラインリスト!$E$2:$E$500)), "利用者", "職員") = G$51)*
  (ラインリスト!$F$2:$F$500=$B61)*
  (ラインリスト!$D$2:$D$500&lt;&gt;"")*
  (ラインリスト!$E$2:$E$500&lt;&gt;"")*
  (ラインリスト!$F$2:$F$500&lt;&gt;"")
)</f>
        <v>0</v>
      </c>
      <c r="H61" s="108" cm="1">
        <f t="array" ref="H61">SUMPRODUCT(
  (ラインリスト!$D$2:$D$500=H$50)*
  (IF(ISNUMBER(SEARCH("利用者", ラインリスト!$E$2:$E$500)), "利用者", "職員") = H$51)*
  (ラインリスト!$F$2:$F$500=$B61)*
  (ラインリスト!$D$2:$D$500&lt;&gt;"")*
  (ラインリスト!$E$2:$E$500&lt;&gt;"")*
  (ラインリスト!$F$2:$F$500&lt;&gt;"")
)</f>
        <v>0</v>
      </c>
      <c r="I61" s="108" cm="1">
        <f t="array" ref="I61">SUMPRODUCT(
  (ラインリスト!$D$2:$D$500=I$50)*
  (IF(ISNUMBER(SEARCH("利用者", ラインリスト!$E$2:$E$500)), "利用者", "職員") = I$51)*
  (ラインリスト!$F$2:$F$500=$B61)*
  (ラインリスト!$D$2:$D$500&lt;&gt;"")*
  (ラインリスト!$E$2:$E$500&lt;&gt;"")*
  (ラインリスト!$F$2:$F$500&lt;&gt;"")
)</f>
        <v>0</v>
      </c>
      <c r="J61" s="108" cm="1">
        <f t="array" ref="J61">SUMPRODUCT(
  (ラインリスト!$D$2:$D$500=J$50)*
  (IF(ISNUMBER(SEARCH("利用者", ラインリスト!$E$2:$E$500)), "利用者", "職員") = J$51)*
  (ラインリスト!$F$2:$F$500=$B61)*
  (ラインリスト!$D$2:$D$500&lt;&gt;"")*
  (ラインリスト!$E$2:$E$500&lt;&gt;"")*
  (ラインリスト!$F$2:$F$500&lt;&gt;"")
)</f>
        <v>0</v>
      </c>
      <c r="K61" s="108" cm="1">
        <f t="array" ref="K61">SUMPRODUCT(
  (ラインリスト!$D$2:$D$500=K$50)*
  (IF(ISNUMBER(SEARCH("利用者", ラインリスト!$E$2:$E$500)), "利用者", "職員") = K$51)*
  (ラインリスト!$F$2:$F$500=$B61)*
  (ラインリスト!$D$2:$D$500&lt;&gt;"")*
  (ラインリスト!$E$2:$E$500&lt;&gt;"")*
  (ラインリスト!$F$2:$F$500&lt;&gt;"")
)</f>
        <v>0</v>
      </c>
      <c r="L61" s="108" cm="1">
        <f t="array" ref="L61">SUMPRODUCT(
  (ラインリスト!$D$2:$D$500=L$50)*
  (IF(ISNUMBER(SEARCH("利用者", ラインリスト!$E$2:$E$500)), "利用者", "職員") = L$51)*
  (ラインリスト!$F$2:$F$500=$B61)*
  (ラインリスト!$D$2:$D$500&lt;&gt;"")*
  (ラインリスト!$E$2:$E$500&lt;&gt;"")*
  (ラインリスト!$F$2:$F$500&lt;&gt;"")
)</f>
        <v>0</v>
      </c>
    </row>
    <row r="62" spans="1:12" ht="0.15" customHeight="1">
      <c r="A62" s="95"/>
      <c r="B62" s="43">
        <f t="shared" si="9"/>
        <v>5</v>
      </c>
      <c r="C62" s="108" cm="1">
        <f t="array" ref="C62">SUMPRODUCT(
  (ラインリスト!$D$2:$D$500=C$50)*
  (IF(ISNUMBER(SEARCH("利用者", ラインリスト!$E$2:$E$500)), "利用者", "職員") = C$51)*
  (ラインリスト!$F$2:$F$500=$B62)*
  (ラインリスト!$D$2:$D$500&lt;&gt;"")*
  (ラインリスト!$E$2:$E$500&lt;&gt;"")*
  (ラインリスト!$F$2:$F$500&lt;&gt;"")
)</f>
        <v>0</v>
      </c>
      <c r="D62" s="108" cm="1">
        <f t="array" ref="D62">SUMPRODUCT(
  (ラインリスト!$D$2:$D$500=D$50)*
  (IF(ISNUMBER(SEARCH("利用者", ラインリスト!$E$2:$E$500)), "利用者", "職員") = D$51)*
  (ラインリスト!$F$2:$F$500=$B62)*
  (ラインリスト!$D$2:$D$500&lt;&gt;"")*
  (ラインリスト!$E$2:$E$500&lt;&gt;"")*
  (ラインリスト!$F$2:$F$500&lt;&gt;"")
)</f>
        <v>0</v>
      </c>
      <c r="E62" s="108" cm="1">
        <f t="array" ref="E62">SUMPRODUCT(
  (ラインリスト!$D$2:$D$500=E$50)*
  (IF(ISNUMBER(SEARCH("利用者", ラインリスト!$E$2:$E$500)), "利用者", "職員") = E$51)*
  (ラインリスト!$F$2:$F$500=$B62)*
  (ラインリスト!$D$2:$D$500&lt;&gt;"")*
  (ラインリスト!$E$2:$E$500&lt;&gt;"")*
  (ラインリスト!$F$2:$F$500&lt;&gt;"")
)</f>
        <v>0</v>
      </c>
      <c r="F62" s="108" cm="1">
        <f t="array" ref="F62">SUMPRODUCT(
  (ラインリスト!$D$2:$D$500=F$50)*
  (IF(ISNUMBER(SEARCH("利用者", ラインリスト!$E$2:$E$500)), "利用者", "職員") = F$51)*
  (ラインリスト!$F$2:$F$500=$B62)*
  (ラインリスト!$D$2:$D$500&lt;&gt;"")*
  (ラインリスト!$E$2:$E$500&lt;&gt;"")*
  (ラインリスト!$F$2:$F$500&lt;&gt;"")
)</f>
        <v>0</v>
      </c>
      <c r="G62" s="108" cm="1">
        <f t="array" ref="G62">SUMPRODUCT(
  (ラインリスト!$D$2:$D$500=G$50)*
  (IF(ISNUMBER(SEARCH("利用者", ラインリスト!$E$2:$E$500)), "利用者", "職員") = G$51)*
  (ラインリスト!$F$2:$F$500=$B62)*
  (ラインリスト!$D$2:$D$500&lt;&gt;"")*
  (ラインリスト!$E$2:$E$500&lt;&gt;"")*
  (ラインリスト!$F$2:$F$500&lt;&gt;"")
)</f>
        <v>0</v>
      </c>
      <c r="H62" s="108" cm="1">
        <f t="array" ref="H62">SUMPRODUCT(
  (ラインリスト!$D$2:$D$500=H$50)*
  (IF(ISNUMBER(SEARCH("利用者", ラインリスト!$E$2:$E$500)), "利用者", "職員") = H$51)*
  (ラインリスト!$F$2:$F$500=$B62)*
  (ラインリスト!$D$2:$D$500&lt;&gt;"")*
  (ラインリスト!$E$2:$E$500&lt;&gt;"")*
  (ラインリスト!$F$2:$F$500&lt;&gt;"")
)</f>
        <v>0</v>
      </c>
      <c r="I62" s="108" cm="1">
        <f t="array" ref="I62">SUMPRODUCT(
  (ラインリスト!$D$2:$D$500=I$50)*
  (IF(ISNUMBER(SEARCH("利用者", ラインリスト!$E$2:$E$500)), "利用者", "職員") = I$51)*
  (ラインリスト!$F$2:$F$500=$B62)*
  (ラインリスト!$D$2:$D$500&lt;&gt;"")*
  (ラインリスト!$E$2:$E$500&lt;&gt;"")*
  (ラインリスト!$F$2:$F$500&lt;&gt;"")
)</f>
        <v>0</v>
      </c>
      <c r="J62" s="108" cm="1">
        <f t="array" ref="J62">SUMPRODUCT(
  (ラインリスト!$D$2:$D$500=J$50)*
  (IF(ISNUMBER(SEARCH("利用者", ラインリスト!$E$2:$E$500)), "利用者", "職員") = J$51)*
  (ラインリスト!$F$2:$F$500=$B62)*
  (ラインリスト!$D$2:$D$500&lt;&gt;"")*
  (ラインリスト!$E$2:$E$500&lt;&gt;"")*
  (ラインリスト!$F$2:$F$500&lt;&gt;"")
)</f>
        <v>0</v>
      </c>
      <c r="K62" s="108" cm="1">
        <f t="array" ref="K62">SUMPRODUCT(
  (ラインリスト!$D$2:$D$500=K$50)*
  (IF(ISNUMBER(SEARCH("利用者", ラインリスト!$E$2:$E$500)), "利用者", "職員") = K$51)*
  (ラインリスト!$F$2:$F$500=$B62)*
  (ラインリスト!$D$2:$D$500&lt;&gt;"")*
  (ラインリスト!$E$2:$E$500&lt;&gt;"")*
  (ラインリスト!$F$2:$F$500&lt;&gt;"")
)</f>
        <v>0</v>
      </c>
      <c r="L62" s="108" cm="1">
        <f t="array" ref="L62">SUMPRODUCT(
  (ラインリスト!$D$2:$D$500=L$50)*
  (IF(ISNUMBER(SEARCH("利用者", ラインリスト!$E$2:$E$500)), "利用者", "職員") = L$51)*
  (ラインリスト!$F$2:$F$500=$B62)*
  (ラインリスト!$D$2:$D$500&lt;&gt;"")*
  (ラインリスト!$E$2:$E$500&lt;&gt;"")*
  (ラインリスト!$F$2:$F$500&lt;&gt;"")
)</f>
        <v>0</v>
      </c>
    </row>
    <row r="63" spans="1:12" ht="0.15" customHeight="1">
      <c r="A63" s="95"/>
      <c r="B63" s="43">
        <f t="shared" si="9"/>
        <v>6</v>
      </c>
      <c r="C63" s="108" cm="1">
        <f t="array" ref="C63">SUMPRODUCT(
  (ラインリスト!$D$2:$D$500=C$50)*
  (IF(ISNUMBER(SEARCH("利用者", ラインリスト!$E$2:$E$500)), "利用者", "職員") = C$51)*
  (ラインリスト!$F$2:$F$500=$B63)*
  (ラインリスト!$D$2:$D$500&lt;&gt;"")*
  (ラインリスト!$E$2:$E$500&lt;&gt;"")*
  (ラインリスト!$F$2:$F$500&lt;&gt;"")
)</f>
        <v>0</v>
      </c>
      <c r="D63" s="108" cm="1">
        <f t="array" ref="D63">SUMPRODUCT(
  (ラインリスト!$D$2:$D$500=D$50)*
  (IF(ISNUMBER(SEARCH("利用者", ラインリスト!$E$2:$E$500)), "利用者", "職員") = D$51)*
  (ラインリスト!$F$2:$F$500=$B63)*
  (ラインリスト!$D$2:$D$500&lt;&gt;"")*
  (ラインリスト!$E$2:$E$500&lt;&gt;"")*
  (ラインリスト!$F$2:$F$500&lt;&gt;"")
)</f>
        <v>0</v>
      </c>
      <c r="E63" s="108" cm="1">
        <f t="array" ref="E63">SUMPRODUCT(
  (ラインリスト!$D$2:$D$500=E$50)*
  (IF(ISNUMBER(SEARCH("利用者", ラインリスト!$E$2:$E$500)), "利用者", "職員") = E$51)*
  (ラインリスト!$F$2:$F$500=$B63)*
  (ラインリスト!$D$2:$D$500&lt;&gt;"")*
  (ラインリスト!$E$2:$E$500&lt;&gt;"")*
  (ラインリスト!$F$2:$F$500&lt;&gt;"")
)</f>
        <v>0</v>
      </c>
      <c r="F63" s="108" cm="1">
        <f t="array" ref="F63">SUMPRODUCT(
  (ラインリスト!$D$2:$D$500=F$50)*
  (IF(ISNUMBER(SEARCH("利用者", ラインリスト!$E$2:$E$500)), "利用者", "職員") = F$51)*
  (ラインリスト!$F$2:$F$500=$B63)*
  (ラインリスト!$D$2:$D$500&lt;&gt;"")*
  (ラインリスト!$E$2:$E$500&lt;&gt;"")*
  (ラインリスト!$F$2:$F$500&lt;&gt;"")
)</f>
        <v>0</v>
      </c>
      <c r="G63" s="108" cm="1">
        <f t="array" ref="G63">SUMPRODUCT(
  (ラインリスト!$D$2:$D$500=G$50)*
  (IF(ISNUMBER(SEARCH("利用者", ラインリスト!$E$2:$E$500)), "利用者", "職員") = G$51)*
  (ラインリスト!$F$2:$F$500=$B63)*
  (ラインリスト!$D$2:$D$500&lt;&gt;"")*
  (ラインリスト!$E$2:$E$500&lt;&gt;"")*
  (ラインリスト!$F$2:$F$500&lt;&gt;"")
)</f>
        <v>0</v>
      </c>
      <c r="H63" s="108" cm="1">
        <f t="array" ref="H63">SUMPRODUCT(
  (ラインリスト!$D$2:$D$500=H$50)*
  (IF(ISNUMBER(SEARCH("利用者", ラインリスト!$E$2:$E$500)), "利用者", "職員") = H$51)*
  (ラインリスト!$F$2:$F$500=$B63)*
  (ラインリスト!$D$2:$D$500&lt;&gt;"")*
  (ラインリスト!$E$2:$E$500&lt;&gt;"")*
  (ラインリスト!$F$2:$F$500&lt;&gt;"")
)</f>
        <v>0</v>
      </c>
      <c r="I63" s="108" cm="1">
        <f t="array" ref="I63">SUMPRODUCT(
  (ラインリスト!$D$2:$D$500=I$50)*
  (IF(ISNUMBER(SEARCH("利用者", ラインリスト!$E$2:$E$500)), "利用者", "職員") = I$51)*
  (ラインリスト!$F$2:$F$500=$B63)*
  (ラインリスト!$D$2:$D$500&lt;&gt;"")*
  (ラインリスト!$E$2:$E$500&lt;&gt;"")*
  (ラインリスト!$F$2:$F$500&lt;&gt;"")
)</f>
        <v>0</v>
      </c>
      <c r="J63" s="108" cm="1">
        <f t="array" ref="J63">SUMPRODUCT(
  (ラインリスト!$D$2:$D$500=J$50)*
  (IF(ISNUMBER(SEARCH("利用者", ラインリスト!$E$2:$E$500)), "利用者", "職員") = J$51)*
  (ラインリスト!$F$2:$F$500=$B63)*
  (ラインリスト!$D$2:$D$500&lt;&gt;"")*
  (ラインリスト!$E$2:$E$500&lt;&gt;"")*
  (ラインリスト!$F$2:$F$500&lt;&gt;"")
)</f>
        <v>0</v>
      </c>
      <c r="K63" s="108" cm="1">
        <f t="array" ref="K63">SUMPRODUCT(
  (ラインリスト!$D$2:$D$500=K$50)*
  (IF(ISNUMBER(SEARCH("利用者", ラインリスト!$E$2:$E$500)), "利用者", "職員") = K$51)*
  (ラインリスト!$F$2:$F$500=$B63)*
  (ラインリスト!$D$2:$D$500&lt;&gt;"")*
  (ラインリスト!$E$2:$E$500&lt;&gt;"")*
  (ラインリスト!$F$2:$F$500&lt;&gt;"")
)</f>
        <v>0</v>
      </c>
      <c r="L63" s="108" cm="1">
        <f t="array" ref="L63">SUMPRODUCT(
  (ラインリスト!$D$2:$D$500=L$50)*
  (IF(ISNUMBER(SEARCH("利用者", ラインリスト!$E$2:$E$500)), "利用者", "職員") = L$51)*
  (ラインリスト!$F$2:$F$500=$B63)*
  (ラインリスト!$D$2:$D$500&lt;&gt;"")*
  (ラインリスト!$E$2:$E$500&lt;&gt;"")*
  (ラインリスト!$F$2:$F$500&lt;&gt;"")
)</f>
        <v>0</v>
      </c>
    </row>
    <row r="64" spans="1:12" ht="0.15" customHeight="1">
      <c r="A64" s="95"/>
      <c r="B64" s="43">
        <f t="shared" si="9"/>
        <v>7</v>
      </c>
      <c r="C64" s="108" cm="1">
        <f t="array" ref="C64">SUMPRODUCT(
  (ラインリスト!$D$2:$D$500=C$50)*
  (IF(ISNUMBER(SEARCH("利用者", ラインリスト!$E$2:$E$500)), "利用者", "職員") = C$51)*
  (ラインリスト!$F$2:$F$500=$B64)*
  (ラインリスト!$D$2:$D$500&lt;&gt;"")*
  (ラインリスト!$E$2:$E$500&lt;&gt;"")*
  (ラインリスト!$F$2:$F$500&lt;&gt;"")
)</f>
        <v>0</v>
      </c>
      <c r="D64" s="108" cm="1">
        <f t="array" ref="D64">SUMPRODUCT(
  (ラインリスト!$D$2:$D$500=D$50)*
  (IF(ISNUMBER(SEARCH("利用者", ラインリスト!$E$2:$E$500)), "利用者", "職員") = D$51)*
  (ラインリスト!$F$2:$F$500=$B64)*
  (ラインリスト!$D$2:$D$500&lt;&gt;"")*
  (ラインリスト!$E$2:$E$500&lt;&gt;"")*
  (ラインリスト!$F$2:$F$500&lt;&gt;"")
)</f>
        <v>0</v>
      </c>
      <c r="E64" s="108" cm="1">
        <f t="array" ref="E64">SUMPRODUCT(
  (ラインリスト!$D$2:$D$500=E$50)*
  (IF(ISNUMBER(SEARCH("利用者", ラインリスト!$E$2:$E$500)), "利用者", "職員") = E$51)*
  (ラインリスト!$F$2:$F$500=$B64)*
  (ラインリスト!$D$2:$D$500&lt;&gt;"")*
  (ラインリスト!$E$2:$E$500&lt;&gt;"")*
  (ラインリスト!$F$2:$F$500&lt;&gt;"")
)</f>
        <v>0</v>
      </c>
      <c r="F64" s="108" cm="1">
        <f t="array" ref="F64">SUMPRODUCT(
  (ラインリスト!$D$2:$D$500=F$50)*
  (IF(ISNUMBER(SEARCH("利用者", ラインリスト!$E$2:$E$500)), "利用者", "職員") = F$51)*
  (ラインリスト!$F$2:$F$500=$B64)*
  (ラインリスト!$D$2:$D$500&lt;&gt;"")*
  (ラインリスト!$E$2:$E$500&lt;&gt;"")*
  (ラインリスト!$F$2:$F$500&lt;&gt;"")
)</f>
        <v>0</v>
      </c>
      <c r="G64" s="108" cm="1">
        <f t="array" ref="G64">SUMPRODUCT(
  (ラインリスト!$D$2:$D$500=G$50)*
  (IF(ISNUMBER(SEARCH("利用者", ラインリスト!$E$2:$E$500)), "利用者", "職員") = G$51)*
  (ラインリスト!$F$2:$F$500=$B64)*
  (ラインリスト!$D$2:$D$500&lt;&gt;"")*
  (ラインリスト!$E$2:$E$500&lt;&gt;"")*
  (ラインリスト!$F$2:$F$500&lt;&gt;"")
)</f>
        <v>0</v>
      </c>
      <c r="H64" s="108" cm="1">
        <f t="array" ref="H64">SUMPRODUCT(
  (ラインリスト!$D$2:$D$500=H$50)*
  (IF(ISNUMBER(SEARCH("利用者", ラインリスト!$E$2:$E$500)), "利用者", "職員") = H$51)*
  (ラインリスト!$F$2:$F$500=$B64)*
  (ラインリスト!$D$2:$D$500&lt;&gt;"")*
  (ラインリスト!$E$2:$E$500&lt;&gt;"")*
  (ラインリスト!$F$2:$F$500&lt;&gt;"")
)</f>
        <v>0</v>
      </c>
      <c r="I64" s="108" cm="1">
        <f t="array" ref="I64">SUMPRODUCT(
  (ラインリスト!$D$2:$D$500=I$50)*
  (IF(ISNUMBER(SEARCH("利用者", ラインリスト!$E$2:$E$500)), "利用者", "職員") = I$51)*
  (ラインリスト!$F$2:$F$500=$B64)*
  (ラインリスト!$D$2:$D$500&lt;&gt;"")*
  (ラインリスト!$E$2:$E$500&lt;&gt;"")*
  (ラインリスト!$F$2:$F$500&lt;&gt;"")
)</f>
        <v>0</v>
      </c>
      <c r="J64" s="108" cm="1">
        <f t="array" ref="J64">SUMPRODUCT(
  (ラインリスト!$D$2:$D$500=J$50)*
  (IF(ISNUMBER(SEARCH("利用者", ラインリスト!$E$2:$E$500)), "利用者", "職員") = J$51)*
  (ラインリスト!$F$2:$F$500=$B64)*
  (ラインリスト!$D$2:$D$500&lt;&gt;"")*
  (ラインリスト!$E$2:$E$500&lt;&gt;"")*
  (ラインリスト!$F$2:$F$500&lt;&gt;"")
)</f>
        <v>0</v>
      </c>
      <c r="K64" s="108" cm="1">
        <f t="array" ref="K64">SUMPRODUCT(
  (ラインリスト!$D$2:$D$500=K$50)*
  (IF(ISNUMBER(SEARCH("利用者", ラインリスト!$E$2:$E$500)), "利用者", "職員") = K$51)*
  (ラインリスト!$F$2:$F$500=$B64)*
  (ラインリスト!$D$2:$D$500&lt;&gt;"")*
  (ラインリスト!$E$2:$E$500&lt;&gt;"")*
  (ラインリスト!$F$2:$F$500&lt;&gt;"")
)</f>
        <v>0</v>
      </c>
      <c r="L64" s="108" cm="1">
        <f t="array" ref="L64">SUMPRODUCT(
  (ラインリスト!$D$2:$D$500=L$50)*
  (IF(ISNUMBER(SEARCH("利用者", ラインリスト!$E$2:$E$500)), "利用者", "職員") = L$51)*
  (ラインリスト!$F$2:$F$500=$B64)*
  (ラインリスト!$D$2:$D$500&lt;&gt;"")*
  (ラインリスト!$E$2:$E$500&lt;&gt;"")*
  (ラインリスト!$F$2:$F$500&lt;&gt;"")
)</f>
        <v>0</v>
      </c>
    </row>
    <row r="65" spans="1:12" ht="0.15" customHeight="1">
      <c r="A65" s="95"/>
      <c r="B65" s="43">
        <f t="shared" si="9"/>
        <v>8</v>
      </c>
      <c r="C65" s="108" cm="1">
        <f t="array" ref="C65">SUMPRODUCT(
  (ラインリスト!$D$2:$D$500=C$50)*
  (IF(ISNUMBER(SEARCH("利用者", ラインリスト!$E$2:$E$500)), "利用者", "職員") = C$51)*
  (ラインリスト!$F$2:$F$500=$B65)*
  (ラインリスト!$D$2:$D$500&lt;&gt;"")*
  (ラインリスト!$E$2:$E$500&lt;&gt;"")*
  (ラインリスト!$F$2:$F$500&lt;&gt;"")
)</f>
        <v>0</v>
      </c>
      <c r="D65" s="108" cm="1">
        <f t="array" ref="D65">SUMPRODUCT(
  (ラインリスト!$D$2:$D$500=D$50)*
  (IF(ISNUMBER(SEARCH("利用者", ラインリスト!$E$2:$E$500)), "利用者", "職員") = D$51)*
  (ラインリスト!$F$2:$F$500=$B65)*
  (ラインリスト!$D$2:$D$500&lt;&gt;"")*
  (ラインリスト!$E$2:$E$500&lt;&gt;"")*
  (ラインリスト!$F$2:$F$500&lt;&gt;"")
)</f>
        <v>0</v>
      </c>
      <c r="E65" s="108" cm="1">
        <f t="array" ref="E65">SUMPRODUCT(
  (ラインリスト!$D$2:$D$500=E$50)*
  (IF(ISNUMBER(SEARCH("利用者", ラインリスト!$E$2:$E$500)), "利用者", "職員") = E$51)*
  (ラインリスト!$F$2:$F$500=$B65)*
  (ラインリスト!$D$2:$D$500&lt;&gt;"")*
  (ラインリスト!$E$2:$E$500&lt;&gt;"")*
  (ラインリスト!$F$2:$F$500&lt;&gt;"")
)</f>
        <v>0</v>
      </c>
      <c r="F65" s="108" cm="1">
        <f t="array" ref="F65">SUMPRODUCT(
  (ラインリスト!$D$2:$D$500=F$50)*
  (IF(ISNUMBER(SEARCH("利用者", ラインリスト!$E$2:$E$500)), "利用者", "職員") = F$51)*
  (ラインリスト!$F$2:$F$500=$B65)*
  (ラインリスト!$D$2:$D$500&lt;&gt;"")*
  (ラインリスト!$E$2:$E$500&lt;&gt;"")*
  (ラインリスト!$F$2:$F$500&lt;&gt;"")
)</f>
        <v>0</v>
      </c>
      <c r="G65" s="108" cm="1">
        <f t="array" ref="G65">SUMPRODUCT(
  (ラインリスト!$D$2:$D$500=G$50)*
  (IF(ISNUMBER(SEARCH("利用者", ラインリスト!$E$2:$E$500)), "利用者", "職員") = G$51)*
  (ラインリスト!$F$2:$F$500=$B65)*
  (ラインリスト!$D$2:$D$500&lt;&gt;"")*
  (ラインリスト!$E$2:$E$500&lt;&gt;"")*
  (ラインリスト!$F$2:$F$500&lt;&gt;"")
)</f>
        <v>0</v>
      </c>
      <c r="H65" s="108" cm="1">
        <f t="array" ref="H65">SUMPRODUCT(
  (ラインリスト!$D$2:$D$500=H$50)*
  (IF(ISNUMBER(SEARCH("利用者", ラインリスト!$E$2:$E$500)), "利用者", "職員") = H$51)*
  (ラインリスト!$F$2:$F$500=$B65)*
  (ラインリスト!$D$2:$D$500&lt;&gt;"")*
  (ラインリスト!$E$2:$E$500&lt;&gt;"")*
  (ラインリスト!$F$2:$F$500&lt;&gt;"")
)</f>
        <v>0</v>
      </c>
      <c r="I65" s="108" cm="1">
        <f t="array" ref="I65">SUMPRODUCT(
  (ラインリスト!$D$2:$D$500=I$50)*
  (IF(ISNUMBER(SEARCH("利用者", ラインリスト!$E$2:$E$500)), "利用者", "職員") = I$51)*
  (ラインリスト!$F$2:$F$500=$B65)*
  (ラインリスト!$D$2:$D$500&lt;&gt;"")*
  (ラインリスト!$E$2:$E$500&lt;&gt;"")*
  (ラインリスト!$F$2:$F$500&lt;&gt;"")
)</f>
        <v>0</v>
      </c>
      <c r="J65" s="108" cm="1">
        <f t="array" ref="J65">SUMPRODUCT(
  (ラインリスト!$D$2:$D$500=J$50)*
  (IF(ISNUMBER(SEARCH("利用者", ラインリスト!$E$2:$E$500)), "利用者", "職員") = J$51)*
  (ラインリスト!$F$2:$F$500=$B65)*
  (ラインリスト!$D$2:$D$500&lt;&gt;"")*
  (ラインリスト!$E$2:$E$500&lt;&gt;"")*
  (ラインリスト!$F$2:$F$500&lt;&gt;"")
)</f>
        <v>0</v>
      </c>
      <c r="K65" s="108" cm="1">
        <f t="array" ref="K65">SUMPRODUCT(
  (ラインリスト!$D$2:$D$500=K$50)*
  (IF(ISNUMBER(SEARCH("利用者", ラインリスト!$E$2:$E$500)), "利用者", "職員") = K$51)*
  (ラインリスト!$F$2:$F$500=$B65)*
  (ラインリスト!$D$2:$D$500&lt;&gt;"")*
  (ラインリスト!$E$2:$E$500&lt;&gt;"")*
  (ラインリスト!$F$2:$F$500&lt;&gt;"")
)</f>
        <v>0</v>
      </c>
      <c r="L65" s="108" cm="1">
        <f t="array" ref="L65">SUMPRODUCT(
  (ラインリスト!$D$2:$D$500=L$50)*
  (IF(ISNUMBER(SEARCH("利用者", ラインリスト!$E$2:$E$500)), "利用者", "職員") = L$51)*
  (ラインリスト!$F$2:$F$500=$B65)*
  (ラインリスト!$D$2:$D$500&lt;&gt;"")*
  (ラインリスト!$E$2:$E$500&lt;&gt;"")*
  (ラインリスト!$F$2:$F$500&lt;&gt;"")
)</f>
        <v>0</v>
      </c>
    </row>
    <row r="66" spans="1:12" ht="0.15" customHeight="1">
      <c r="A66" s="95"/>
      <c r="B66" s="43">
        <f t="shared" si="9"/>
        <v>9</v>
      </c>
      <c r="C66" s="108" cm="1">
        <f t="array" ref="C66">SUMPRODUCT(
  (ラインリスト!$D$2:$D$500=C$50)*
  (IF(ISNUMBER(SEARCH("利用者", ラインリスト!$E$2:$E$500)), "利用者", "職員") = C$51)*
  (ラインリスト!$F$2:$F$500=$B66)*
  (ラインリスト!$D$2:$D$500&lt;&gt;"")*
  (ラインリスト!$E$2:$E$500&lt;&gt;"")*
  (ラインリスト!$F$2:$F$500&lt;&gt;"")
)</f>
        <v>0</v>
      </c>
      <c r="D66" s="108" cm="1">
        <f t="array" ref="D66">SUMPRODUCT(
  (ラインリスト!$D$2:$D$500=D$50)*
  (IF(ISNUMBER(SEARCH("利用者", ラインリスト!$E$2:$E$500)), "利用者", "職員") = D$51)*
  (ラインリスト!$F$2:$F$500=$B66)*
  (ラインリスト!$D$2:$D$500&lt;&gt;"")*
  (ラインリスト!$E$2:$E$500&lt;&gt;"")*
  (ラインリスト!$F$2:$F$500&lt;&gt;"")
)</f>
        <v>0</v>
      </c>
      <c r="E66" s="108" cm="1">
        <f t="array" ref="E66">SUMPRODUCT(
  (ラインリスト!$D$2:$D$500=E$50)*
  (IF(ISNUMBER(SEARCH("利用者", ラインリスト!$E$2:$E$500)), "利用者", "職員") = E$51)*
  (ラインリスト!$F$2:$F$500=$B66)*
  (ラインリスト!$D$2:$D$500&lt;&gt;"")*
  (ラインリスト!$E$2:$E$500&lt;&gt;"")*
  (ラインリスト!$F$2:$F$500&lt;&gt;"")
)</f>
        <v>0</v>
      </c>
      <c r="F66" s="108" cm="1">
        <f t="array" ref="F66">SUMPRODUCT(
  (ラインリスト!$D$2:$D$500=F$50)*
  (IF(ISNUMBER(SEARCH("利用者", ラインリスト!$E$2:$E$500)), "利用者", "職員") = F$51)*
  (ラインリスト!$F$2:$F$500=$B66)*
  (ラインリスト!$D$2:$D$500&lt;&gt;"")*
  (ラインリスト!$E$2:$E$500&lt;&gt;"")*
  (ラインリスト!$F$2:$F$500&lt;&gt;"")
)</f>
        <v>0</v>
      </c>
      <c r="G66" s="108" cm="1">
        <f t="array" ref="G66">SUMPRODUCT(
  (ラインリスト!$D$2:$D$500=G$50)*
  (IF(ISNUMBER(SEARCH("利用者", ラインリスト!$E$2:$E$500)), "利用者", "職員") = G$51)*
  (ラインリスト!$F$2:$F$500=$B66)*
  (ラインリスト!$D$2:$D$500&lt;&gt;"")*
  (ラインリスト!$E$2:$E$500&lt;&gt;"")*
  (ラインリスト!$F$2:$F$500&lt;&gt;"")
)</f>
        <v>0</v>
      </c>
      <c r="H66" s="108" cm="1">
        <f t="array" ref="H66">SUMPRODUCT(
  (ラインリスト!$D$2:$D$500=H$50)*
  (IF(ISNUMBER(SEARCH("利用者", ラインリスト!$E$2:$E$500)), "利用者", "職員") = H$51)*
  (ラインリスト!$F$2:$F$500=$B66)*
  (ラインリスト!$D$2:$D$500&lt;&gt;"")*
  (ラインリスト!$E$2:$E$500&lt;&gt;"")*
  (ラインリスト!$F$2:$F$500&lt;&gt;"")
)</f>
        <v>0</v>
      </c>
      <c r="I66" s="108" cm="1">
        <f t="array" ref="I66">SUMPRODUCT(
  (ラインリスト!$D$2:$D$500=I$50)*
  (IF(ISNUMBER(SEARCH("利用者", ラインリスト!$E$2:$E$500)), "利用者", "職員") = I$51)*
  (ラインリスト!$F$2:$F$500=$B66)*
  (ラインリスト!$D$2:$D$500&lt;&gt;"")*
  (ラインリスト!$E$2:$E$500&lt;&gt;"")*
  (ラインリスト!$F$2:$F$500&lt;&gt;"")
)</f>
        <v>0</v>
      </c>
      <c r="J66" s="108" cm="1">
        <f t="array" ref="J66">SUMPRODUCT(
  (ラインリスト!$D$2:$D$500=J$50)*
  (IF(ISNUMBER(SEARCH("利用者", ラインリスト!$E$2:$E$500)), "利用者", "職員") = J$51)*
  (ラインリスト!$F$2:$F$500=$B66)*
  (ラインリスト!$D$2:$D$500&lt;&gt;"")*
  (ラインリスト!$E$2:$E$500&lt;&gt;"")*
  (ラインリスト!$F$2:$F$500&lt;&gt;"")
)</f>
        <v>0</v>
      </c>
      <c r="K66" s="108" cm="1">
        <f t="array" ref="K66">SUMPRODUCT(
  (ラインリスト!$D$2:$D$500=K$50)*
  (IF(ISNUMBER(SEARCH("利用者", ラインリスト!$E$2:$E$500)), "利用者", "職員") = K$51)*
  (ラインリスト!$F$2:$F$500=$B66)*
  (ラインリスト!$D$2:$D$500&lt;&gt;"")*
  (ラインリスト!$E$2:$E$500&lt;&gt;"")*
  (ラインリスト!$F$2:$F$500&lt;&gt;"")
)</f>
        <v>0</v>
      </c>
      <c r="L66" s="108" cm="1">
        <f t="array" ref="L66">SUMPRODUCT(
  (ラインリスト!$D$2:$D$500=L$50)*
  (IF(ISNUMBER(SEARCH("利用者", ラインリスト!$E$2:$E$500)), "利用者", "職員") = L$51)*
  (ラインリスト!$F$2:$F$500=$B66)*
  (ラインリスト!$D$2:$D$500&lt;&gt;"")*
  (ラインリスト!$E$2:$E$500&lt;&gt;"")*
  (ラインリスト!$F$2:$F$500&lt;&gt;"")
)</f>
        <v>0</v>
      </c>
    </row>
    <row r="67" spans="1:12" ht="0.15" customHeight="1">
      <c r="A67" s="95"/>
      <c r="B67" s="43">
        <f t="shared" si="9"/>
        <v>10</v>
      </c>
      <c r="C67" s="108" cm="1">
        <f t="array" ref="C67">SUMPRODUCT(
  (ラインリスト!$D$2:$D$500=C$50)*
  (IF(ISNUMBER(SEARCH("利用者", ラインリスト!$E$2:$E$500)), "利用者", "職員") = C$51)*
  (ラインリスト!$F$2:$F$500=$B67)*
  (ラインリスト!$D$2:$D$500&lt;&gt;"")*
  (ラインリスト!$E$2:$E$500&lt;&gt;"")*
  (ラインリスト!$F$2:$F$500&lt;&gt;"")
)</f>
        <v>0</v>
      </c>
      <c r="D67" s="108" cm="1">
        <f t="array" ref="D67">SUMPRODUCT(
  (ラインリスト!$D$2:$D$500=D$50)*
  (IF(ISNUMBER(SEARCH("利用者", ラインリスト!$E$2:$E$500)), "利用者", "職員") = D$51)*
  (ラインリスト!$F$2:$F$500=$B67)*
  (ラインリスト!$D$2:$D$500&lt;&gt;"")*
  (ラインリスト!$E$2:$E$500&lt;&gt;"")*
  (ラインリスト!$F$2:$F$500&lt;&gt;"")
)</f>
        <v>0</v>
      </c>
      <c r="E67" s="108" cm="1">
        <f t="array" ref="E67">SUMPRODUCT(
  (ラインリスト!$D$2:$D$500=E$50)*
  (IF(ISNUMBER(SEARCH("利用者", ラインリスト!$E$2:$E$500)), "利用者", "職員") = E$51)*
  (ラインリスト!$F$2:$F$500=$B67)*
  (ラインリスト!$D$2:$D$500&lt;&gt;"")*
  (ラインリスト!$E$2:$E$500&lt;&gt;"")*
  (ラインリスト!$F$2:$F$500&lt;&gt;"")
)</f>
        <v>0</v>
      </c>
      <c r="F67" s="108" cm="1">
        <f t="array" ref="F67">SUMPRODUCT(
  (ラインリスト!$D$2:$D$500=F$50)*
  (IF(ISNUMBER(SEARCH("利用者", ラインリスト!$E$2:$E$500)), "利用者", "職員") = F$51)*
  (ラインリスト!$F$2:$F$500=$B67)*
  (ラインリスト!$D$2:$D$500&lt;&gt;"")*
  (ラインリスト!$E$2:$E$500&lt;&gt;"")*
  (ラインリスト!$F$2:$F$500&lt;&gt;"")
)</f>
        <v>0</v>
      </c>
      <c r="G67" s="108" cm="1">
        <f t="array" ref="G67">SUMPRODUCT(
  (ラインリスト!$D$2:$D$500=G$50)*
  (IF(ISNUMBER(SEARCH("利用者", ラインリスト!$E$2:$E$500)), "利用者", "職員") = G$51)*
  (ラインリスト!$F$2:$F$500=$B67)*
  (ラインリスト!$D$2:$D$500&lt;&gt;"")*
  (ラインリスト!$E$2:$E$500&lt;&gt;"")*
  (ラインリスト!$F$2:$F$500&lt;&gt;"")
)</f>
        <v>0</v>
      </c>
      <c r="H67" s="108" cm="1">
        <f t="array" ref="H67">SUMPRODUCT(
  (ラインリスト!$D$2:$D$500=H$50)*
  (IF(ISNUMBER(SEARCH("利用者", ラインリスト!$E$2:$E$500)), "利用者", "職員") = H$51)*
  (ラインリスト!$F$2:$F$500=$B67)*
  (ラインリスト!$D$2:$D$500&lt;&gt;"")*
  (ラインリスト!$E$2:$E$500&lt;&gt;"")*
  (ラインリスト!$F$2:$F$500&lt;&gt;"")
)</f>
        <v>0</v>
      </c>
      <c r="I67" s="108" cm="1">
        <f t="array" ref="I67">SUMPRODUCT(
  (ラインリスト!$D$2:$D$500=I$50)*
  (IF(ISNUMBER(SEARCH("利用者", ラインリスト!$E$2:$E$500)), "利用者", "職員") = I$51)*
  (ラインリスト!$F$2:$F$500=$B67)*
  (ラインリスト!$D$2:$D$500&lt;&gt;"")*
  (ラインリスト!$E$2:$E$500&lt;&gt;"")*
  (ラインリスト!$F$2:$F$500&lt;&gt;"")
)</f>
        <v>0</v>
      </c>
      <c r="J67" s="108" cm="1">
        <f t="array" ref="J67">SUMPRODUCT(
  (ラインリスト!$D$2:$D$500=J$50)*
  (IF(ISNUMBER(SEARCH("利用者", ラインリスト!$E$2:$E$500)), "利用者", "職員") = J$51)*
  (ラインリスト!$F$2:$F$500=$B67)*
  (ラインリスト!$D$2:$D$500&lt;&gt;"")*
  (ラインリスト!$E$2:$E$500&lt;&gt;"")*
  (ラインリスト!$F$2:$F$500&lt;&gt;"")
)</f>
        <v>0</v>
      </c>
      <c r="K67" s="108" cm="1">
        <f t="array" ref="K67">SUMPRODUCT(
  (ラインリスト!$D$2:$D$500=K$50)*
  (IF(ISNUMBER(SEARCH("利用者", ラインリスト!$E$2:$E$500)), "利用者", "職員") = K$51)*
  (ラインリスト!$F$2:$F$500=$B67)*
  (ラインリスト!$D$2:$D$500&lt;&gt;"")*
  (ラインリスト!$E$2:$E$500&lt;&gt;"")*
  (ラインリスト!$F$2:$F$500&lt;&gt;"")
)</f>
        <v>0</v>
      </c>
      <c r="L67" s="108" cm="1">
        <f t="array" ref="L67">SUMPRODUCT(
  (ラインリスト!$D$2:$D$500=L$50)*
  (IF(ISNUMBER(SEARCH("利用者", ラインリスト!$E$2:$E$500)), "利用者", "職員") = L$51)*
  (ラインリスト!$F$2:$F$500=$B67)*
  (ラインリスト!$D$2:$D$500&lt;&gt;"")*
  (ラインリスト!$E$2:$E$500&lt;&gt;"")*
  (ラインリスト!$F$2:$F$500&lt;&gt;"")
)</f>
        <v>0</v>
      </c>
    </row>
    <row r="68" spans="1:12" ht="0.15" customHeight="1">
      <c r="A68" s="95"/>
      <c r="B68" s="43">
        <f t="shared" si="9"/>
        <v>11</v>
      </c>
      <c r="C68" s="108" cm="1">
        <f t="array" ref="C68">SUMPRODUCT(
  (ラインリスト!$D$2:$D$500=C$50)*
  (IF(ISNUMBER(SEARCH("利用者", ラインリスト!$E$2:$E$500)), "利用者", "職員") = C$51)*
  (ラインリスト!$F$2:$F$500=$B68)*
  (ラインリスト!$D$2:$D$500&lt;&gt;"")*
  (ラインリスト!$E$2:$E$500&lt;&gt;"")*
  (ラインリスト!$F$2:$F$500&lt;&gt;"")
)</f>
        <v>0</v>
      </c>
      <c r="D68" s="108" cm="1">
        <f t="array" ref="D68">SUMPRODUCT(
  (ラインリスト!$D$2:$D$500=D$50)*
  (IF(ISNUMBER(SEARCH("利用者", ラインリスト!$E$2:$E$500)), "利用者", "職員") = D$51)*
  (ラインリスト!$F$2:$F$500=$B68)*
  (ラインリスト!$D$2:$D$500&lt;&gt;"")*
  (ラインリスト!$E$2:$E$500&lt;&gt;"")*
  (ラインリスト!$F$2:$F$500&lt;&gt;"")
)</f>
        <v>0</v>
      </c>
      <c r="E68" s="108" cm="1">
        <f t="array" ref="E68">SUMPRODUCT(
  (ラインリスト!$D$2:$D$500=E$50)*
  (IF(ISNUMBER(SEARCH("利用者", ラインリスト!$E$2:$E$500)), "利用者", "職員") = E$51)*
  (ラインリスト!$F$2:$F$500=$B68)*
  (ラインリスト!$D$2:$D$500&lt;&gt;"")*
  (ラインリスト!$E$2:$E$500&lt;&gt;"")*
  (ラインリスト!$F$2:$F$500&lt;&gt;"")
)</f>
        <v>0</v>
      </c>
      <c r="F68" s="108" cm="1">
        <f t="array" ref="F68">SUMPRODUCT(
  (ラインリスト!$D$2:$D$500=F$50)*
  (IF(ISNUMBER(SEARCH("利用者", ラインリスト!$E$2:$E$500)), "利用者", "職員") = F$51)*
  (ラインリスト!$F$2:$F$500=$B68)*
  (ラインリスト!$D$2:$D$500&lt;&gt;"")*
  (ラインリスト!$E$2:$E$500&lt;&gt;"")*
  (ラインリスト!$F$2:$F$500&lt;&gt;"")
)</f>
        <v>0</v>
      </c>
      <c r="G68" s="108" cm="1">
        <f t="array" ref="G68">SUMPRODUCT(
  (ラインリスト!$D$2:$D$500=G$50)*
  (IF(ISNUMBER(SEARCH("利用者", ラインリスト!$E$2:$E$500)), "利用者", "職員") = G$51)*
  (ラインリスト!$F$2:$F$500=$B68)*
  (ラインリスト!$D$2:$D$500&lt;&gt;"")*
  (ラインリスト!$E$2:$E$500&lt;&gt;"")*
  (ラインリスト!$F$2:$F$500&lt;&gt;"")
)</f>
        <v>0</v>
      </c>
      <c r="H68" s="108" cm="1">
        <f t="array" ref="H68">SUMPRODUCT(
  (ラインリスト!$D$2:$D$500=H$50)*
  (IF(ISNUMBER(SEARCH("利用者", ラインリスト!$E$2:$E$500)), "利用者", "職員") = H$51)*
  (ラインリスト!$F$2:$F$500=$B68)*
  (ラインリスト!$D$2:$D$500&lt;&gt;"")*
  (ラインリスト!$E$2:$E$500&lt;&gt;"")*
  (ラインリスト!$F$2:$F$500&lt;&gt;"")
)</f>
        <v>0</v>
      </c>
      <c r="I68" s="108" cm="1">
        <f t="array" ref="I68">SUMPRODUCT(
  (ラインリスト!$D$2:$D$500=I$50)*
  (IF(ISNUMBER(SEARCH("利用者", ラインリスト!$E$2:$E$500)), "利用者", "職員") = I$51)*
  (ラインリスト!$F$2:$F$500=$B68)*
  (ラインリスト!$D$2:$D$500&lt;&gt;"")*
  (ラインリスト!$E$2:$E$500&lt;&gt;"")*
  (ラインリスト!$F$2:$F$500&lt;&gt;"")
)</f>
        <v>0</v>
      </c>
      <c r="J68" s="108" cm="1">
        <f t="array" ref="J68">SUMPRODUCT(
  (ラインリスト!$D$2:$D$500=J$50)*
  (IF(ISNUMBER(SEARCH("利用者", ラインリスト!$E$2:$E$500)), "利用者", "職員") = J$51)*
  (ラインリスト!$F$2:$F$500=$B68)*
  (ラインリスト!$D$2:$D$500&lt;&gt;"")*
  (ラインリスト!$E$2:$E$500&lt;&gt;"")*
  (ラインリスト!$F$2:$F$500&lt;&gt;"")
)</f>
        <v>0</v>
      </c>
      <c r="K68" s="108" cm="1">
        <f t="array" ref="K68">SUMPRODUCT(
  (ラインリスト!$D$2:$D$500=K$50)*
  (IF(ISNUMBER(SEARCH("利用者", ラインリスト!$E$2:$E$500)), "利用者", "職員") = K$51)*
  (ラインリスト!$F$2:$F$500=$B68)*
  (ラインリスト!$D$2:$D$500&lt;&gt;"")*
  (ラインリスト!$E$2:$E$500&lt;&gt;"")*
  (ラインリスト!$F$2:$F$500&lt;&gt;"")
)</f>
        <v>0</v>
      </c>
      <c r="L68" s="108" cm="1">
        <f t="array" ref="L68">SUMPRODUCT(
  (ラインリスト!$D$2:$D$500=L$50)*
  (IF(ISNUMBER(SEARCH("利用者", ラインリスト!$E$2:$E$500)), "利用者", "職員") = L$51)*
  (ラインリスト!$F$2:$F$500=$B68)*
  (ラインリスト!$D$2:$D$500&lt;&gt;"")*
  (ラインリスト!$E$2:$E$500&lt;&gt;"")*
  (ラインリスト!$F$2:$F$500&lt;&gt;"")
)</f>
        <v>0</v>
      </c>
    </row>
    <row r="69" spans="1:12" ht="0.15" customHeight="1">
      <c r="A69" s="95"/>
      <c r="B69" s="43">
        <f t="shared" si="9"/>
        <v>12</v>
      </c>
      <c r="C69" s="108" cm="1">
        <f t="array" ref="C69">SUMPRODUCT(
  (ラインリスト!$D$2:$D$500=C$50)*
  (IF(ISNUMBER(SEARCH("利用者", ラインリスト!$E$2:$E$500)), "利用者", "職員") = C$51)*
  (ラインリスト!$F$2:$F$500=$B69)*
  (ラインリスト!$D$2:$D$500&lt;&gt;"")*
  (ラインリスト!$E$2:$E$500&lt;&gt;"")*
  (ラインリスト!$F$2:$F$500&lt;&gt;"")
)</f>
        <v>0</v>
      </c>
      <c r="D69" s="108" cm="1">
        <f t="array" ref="D69">SUMPRODUCT(
  (ラインリスト!$D$2:$D$500=D$50)*
  (IF(ISNUMBER(SEARCH("利用者", ラインリスト!$E$2:$E$500)), "利用者", "職員") = D$51)*
  (ラインリスト!$F$2:$F$500=$B69)*
  (ラインリスト!$D$2:$D$500&lt;&gt;"")*
  (ラインリスト!$E$2:$E$500&lt;&gt;"")*
  (ラインリスト!$F$2:$F$500&lt;&gt;"")
)</f>
        <v>0</v>
      </c>
      <c r="E69" s="108" cm="1">
        <f t="array" ref="E69">SUMPRODUCT(
  (ラインリスト!$D$2:$D$500=E$50)*
  (IF(ISNUMBER(SEARCH("利用者", ラインリスト!$E$2:$E$500)), "利用者", "職員") = E$51)*
  (ラインリスト!$F$2:$F$500=$B69)*
  (ラインリスト!$D$2:$D$500&lt;&gt;"")*
  (ラインリスト!$E$2:$E$500&lt;&gt;"")*
  (ラインリスト!$F$2:$F$500&lt;&gt;"")
)</f>
        <v>0</v>
      </c>
      <c r="F69" s="108" cm="1">
        <f t="array" ref="F69">SUMPRODUCT(
  (ラインリスト!$D$2:$D$500=F$50)*
  (IF(ISNUMBER(SEARCH("利用者", ラインリスト!$E$2:$E$500)), "利用者", "職員") = F$51)*
  (ラインリスト!$F$2:$F$500=$B69)*
  (ラインリスト!$D$2:$D$500&lt;&gt;"")*
  (ラインリスト!$E$2:$E$500&lt;&gt;"")*
  (ラインリスト!$F$2:$F$500&lt;&gt;"")
)</f>
        <v>0</v>
      </c>
      <c r="G69" s="108" cm="1">
        <f t="array" ref="G69">SUMPRODUCT(
  (ラインリスト!$D$2:$D$500=G$50)*
  (IF(ISNUMBER(SEARCH("利用者", ラインリスト!$E$2:$E$500)), "利用者", "職員") = G$51)*
  (ラインリスト!$F$2:$F$500=$B69)*
  (ラインリスト!$D$2:$D$500&lt;&gt;"")*
  (ラインリスト!$E$2:$E$500&lt;&gt;"")*
  (ラインリスト!$F$2:$F$500&lt;&gt;"")
)</f>
        <v>0</v>
      </c>
      <c r="H69" s="108" cm="1">
        <f t="array" ref="H69">SUMPRODUCT(
  (ラインリスト!$D$2:$D$500=H$50)*
  (IF(ISNUMBER(SEARCH("利用者", ラインリスト!$E$2:$E$500)), "利用者", "職員") = H$51)*
  (ラインリスト!$F$2:$F$500=$B69)*
  (ラインリスト!$D$2:$D$500&lt;&gt;"")*
  (ラインリスト!$E$2:$E$500&lt;&gt;"")*
  (ラインリスト!$F$2:$F$500&lt;&gt;"")
)</f>
        <v>0</v>
      </c>
      <c r="I69" s="108" cm="1">
        <f t="array" ref="I69">SUMPRODUCT(
  (ラインリスト!$D$2:$D$500=I$50)*
  (IF(ISNUMBER(SEARCH("利用者", ラインリスト!$E$2:$E$500)), "利用者", "職員") = I$51)*
  (ラインリスト!$F$2:$F$500=$B69)*
  (ラインリスト!$D$2:$D$500&lt;&gt;"")*
  (ラインリスト!$E$2:$E$500&lt;&gt;"")*
  (ラインリスト!$F$2:$F$500&lt;&gt;"")
)</f>
        <v>0</v>
      </c>
      <c r="J69" s="108" cm="1">
        <f t="array" ref="J69">SUMPRODUCT(
  (ラインリスト!$D$2:$D$500=J$50)*
  (IF(ISNUMBER(SEARCH("利用者", ラインリスト!$E$2:$E$500)), "利用者", "職員") = J$51)*
  (ラインリスト!$F$2:$F$500=$B69)*
  (ラインリスト!$D$2:$D$500&lt;&gt;"")*
  (ラインリスト!$E$2:$E$500&lt;&gt;"")*
  (ラインリスト!$F$2:$F$500&lt;&gt;"")
)</f>
        <v>0</v>
      </c>
      <c r="K69" s="108" cm="1">
        <f t="array" ref="K69">SUMPRODUCT(
  (ラインリスト!$D$2:$D$500=K$50)*
  (IF(ISNUMBER(SEARCH("利用者", ラインリスト!$E$2:$E$500)), "利用者", "職員") = K$51)*
  (ラインリスト!$F$2:$F$500=$B69)*
  (ラインリスト!$D$2:$D$500&lt;&gt;"")*
  (ラインリスト!$E$2:$E$500&lt;&gt;"")*
  (ラインリスト!$F$2:$F$500&lt;&gt;"")
)</f>
        <v>0</v>
      </c>
      <c r="L69" s="108" cm="1">
        <f t="array" ref="L69">SUMPRODUCT(
  (ラインリスト!$D$2:$D$500=L$50)*
  (IF(ISNUMBER(SEARCH("利用者", ラインリスト!$E$2:$E$500)), "利用者", "職員") = L$51)*
  (ラインリスト!$F$2:$F$500=$B69)*
  (ラインリスト!$D$2:$D$500&lt;&gt;"")*
  (ラインリスト!$E$2:$E$500&lt;&gt;"")*
  (ラインリスト!$F$2:$F$500&lt;&gt;"")
)</f>
        <v>0</v>
      </c>
    </row>
    <row r="70" spans="1:12" ht="0.15" customHeight="1">
      <c r="A70" s="95"/>
      <c r="B70" s="43">
        <f t="shared" si="9"/>
        <v>13</v>
      </c>
      <c r="C70" s="108" cm="1">
        <f t="array" ref="C70">SUMPRODUCT(
  (ラインリスト!$D$2:$D$500=C$50)*
  (IF(ISNUMBER(SEARCH("利用者", ラインリスト!$E$2:$E$500)), "利用者", "職員") = C$51)*
  (ラインリスト!$F$2:$F$500=$B70)*
  (ラインリスト!$D$2:$D$500&lt;&gt;"")*
  (ラインリスト!$E$2:$E$500&lt;&gt;"")*
  (ラインリスト!$F$2:$F$500&lt;&gt;"")
)</f>
        <v>0</v>
      </c>
      <c r="D70" s="108" cm="1">
        <f t="array" ref="D70">SUMPRODUCT(
  (ラインリスト!$D$2:$D$500=D$50)*
  (IF(ISNUMBER(SEARCH("利用者", ラインリスト!$E$2:$E$500)), "利用者", "職員") = D$51)*
  (ラインリスト!$F$2:$F$500=$B70)*
  (ラインリスト!$D$2:$D$500&lt;&gt;"")*
  (ラインリスト!$E$2:$E$500&lt;&gt;"")*
  (ラインリスト!$F$2:$F$500&lt;&gt;"")
)</f>
        <v>0</v>
      </c>
      <c r="E70" s="108" cm="1">
        <f t="array" ref="E70">SUMPRODUCT(
  (ラインリスト!$D$2:$D$500=E$50)*
  (IF(ISNUMBER(SEARCH("利用者", ラインリスト!$E$2:$E$500)), "利用者", "職員") = E$51)*
  (ラインリスト!$F$2:$F$500=$B70)*
  (ラインリスト!$D$2:$D$500&lt;&gt;"")*
  (ラインリスト!$E$2:$E$500&lt;&gt;"")*
  (ラインリスト!$F$2:$F$500&lt;&gt;"")
)</f>
        <v>0</v>
      </c>
      <c r="F70" s="108" cm="1">
        <f t="array" ref="F70">SUMPRODUCT(
  (ラインリスト!$D$2:$D$500=F$50)*
  (IF(ISNUMBER(SEARCH("利用者", ラインリスト!$E$2:$E$500)), "利用者", "職員") = F$51)*
  (ラインリスト!$F$2:$F$500=$B70)*
  (ラインリスト!$D$2:$D$500&lt;&gt;"")*
  (ラインリスト!$E$2:$E$500&lt;&gt;"")*
  (ラインリスト!$F$2:$F$500&lt;&gt;"")
)</f>
        <v>0</v>
      </c>
      <c r="G70" s="108" cm="1">
        <f t="array" ref="G70">SUMPRODUCT(
  (ラインリスト!$D$2:$D$500=G$50)*
  (IF(ISNUMBER(SEARCH("利用者", ラインリスト!$E$2:$E$500)), "利用者", "職員") = G$51)*
  (ラインリスト!$F$2:$F$500=$B70)*
  (ラインリスト!$D$2:$D$500&lt;&gt;"")*
  (ラインリスト!$E$2:$E$500&lt;&gt;"")*
  (ラインリスト!$F$2:$F$500&lt;&gt;"")
)</f>
        <v>0</v>
      </c>
      <c r="H70" s="108" cm="1">
        <f t="array" ref="H70">SUMPRODUCT(
  (ラインリスト!$D$2:$D$500=H$50)*
  (IF(ISNUMBER(SEARCH("利用者", ラインリスト!$E$2:$E$500)), "利用者", "職員") = H$51)*
  (ラインリスト!$F$2:$F$500=$B70)*
  (ラインリスト!$D$2:$D$500&lt;&gt;"")*
  (ラインリスト!$E$2:$E$500&lt;&gt;"")*
  (ラインリスト!$F$2:$F$500&lt;&gt;"")
)</f>
        <v>0</v>
      </c>
      <c r="I70" s="108" cm="1">
        <f t="array" ref="I70">SUMPRODUCT(
  (ラインリスト!$D$2:$D$500=I$50)*
  (IF(ISNUMBER(SEARCH("利用者", ラインリスト!$E$2:$E$500)), "利用者", "職員") = I$51)*
  (ラインリスト!$F$2:$F$500=$B70)*
  (ラインリスト!$D$2:$D$500&lt;&gt;"")*
  (ラインリスト!$E$2:$E$500&lt;&gt;"")*
  (ラインリスト!$F$2:$F$500&lt;&gt;"")
)</f>
        <v>0</v>
      </c>
      <c r="J70" s="108" cm="1">
        <f t="array" ref="J70">SUMPRODUCT(
  (ラインリスト!$D$2:$D$500=J$50)*
  (IF(ISNUMBER(SEARCH("利用者", ラインリスト!$E$2:$E$500)), "利用者", "職員") = J$51)*
  (ラインリスト!$F$2:$F$500=$B70)*
  (ラインリスト!$D$2:$D$500&lt;&gt;"")*
  (ラインリスト!$E$2:$E$500&lt;&gt;"")*
  (ラインリスト!$F$2:$F$500&lt;&gt;"")
)</f>
        <v>0</v>
      </c>
      <c r="K70" s="108" cm="1">
        <f t="array" ref="K70">SUMPRODUCT(
  (ラインリスト!$D$2:$D$500=K$50)*
  (IF(ISNUMBER(SEARCH("利用者", ラインリスト!$E$2:$E$500)), "利用者", "職員") = K$51)*
  (ラインリスト!$F$2:$F$500=$B70)*
  (ラインリスト!$D$2:$D$500&lt;&gt;"")*
  (ラインリスト!$E$2:$E$500&lt;&gt;"")*
  (ラインリスト!$F$2:$F$500&lt;&gt;"")
)</f>
        <v>0</v>
      </c>
      <c r="L70" s="108" cm="1">
        <f t="array" ref="L70">SUMPRODUCT(
  (ラインリスト!$D$2:$D$500=L$50)*
  (IF(ISNUMBER(SEARCH("利用者", ラインリスト!$E$2:$E$500)), "利用者", "職員") = L$51)*
  (ラインリスト!$F$2:$F$500=$B70)*
  (ラインリスト!$D$2:$D$500&lt;&gt;"")*
  (ラインリスト!$E$2:$E$500&lt;&gt;"")*
  (ラインリスト!$F$2:$F$500&lt;&gt;"")
)</f>
        <v>0</v>
      </c>
    </row>
    <row r="71" spans="1:12" ht="0.15" customHeight="1">
      <c r="A71" s="95"/>
      <c r="B71" s="43">
        <f t="shared" si="9"/>
        <v>14</v>
      </c>
      <c r="C71" s="108" cm="1">
        <f t="array" ref="C71">SUMPRODUCT(
  (ラインリスト!$D$2:$D$500=C$50)*
  (IF(ISNUMBER(SEARCH("利用者", ラインリスト!$E$2:$E$500)), "利用者", "職員") = C$51)*
  (ラインリスト!$F$2:$F$500=$B71)*
  (ラインリスト!$D$2:$D$500&lt;&gt;"")*
  (ラインリスト!$E$2:$E$500&lt;&gt;"")*
  (ラインリスト!$F$2:$F$500&lt;&gt;"")
)</f>
        <v>0</v>
      </c>
      <c r="D71" s="108" cm="1">
        <f t="array" ref="D71">SUMPRODUCT(
  (ラインリスト!$D$2:$D$500=D$50)*
  (IF(ISNUMBER(SEARCH("利用者", ラインリスト!$E$2:$E$500)), "利用者", "職員") = D$51)*
  (ラインリスト!$F$2:$F$500=$B71)*
  (ラインリスト!$D$2:$D$500&lt;&gt;"")*
  (ラインリスト!$E$2:$E$500&lt;&gt;"")*
  (ラインリスト!$F$2:$F$500&lt;&gt;"")
)</f>
        <v>0</v>
      </c>
      <c r="E71" s="108" cm="1">
        <f t="array" ref="E71">SUMPRODUCT(
  (ラインリスト!$D$2:$D$500=E$50)*
  (IF(ISNUMBER(SEARCH("利用者", ラインリスト!$E$2:$E$500)), "利用者", "職員") = E$51)*
  (ラインリスト!$F$2:$F$500=$B71)*
  (ラインリスト!$D$2:$D$500&lt;&gt;"")*
  (ラインリスト!$E$2:$E$500&lt;&gt;"")*
  (ラインリスト!$F$2:$F$500&lt;&gt;"")
)</f>
        <v>0</v>
      </c>
      <c r="F71" s="108" cm="1">
        <f t="array" ref="F71">SUMPRODUCT(
  (ラインリスト!$D$2:$D$500=F$50)*
  (IF(ISNUMBER(SEARCH("利用者", ラインリスト!$E$2:$E$500)), "利用者", "職員") = F$51)*
  (ラインリスト!$F$2:$F$500=$B71)*
  (ラインリスト!$D$2:$D$500&lt;&gt;"")*
  (ラインリスト!$E$2:$E$500&lt;&gt;"")*
  (ラインリスト!$F$2:$F$500&lt;&gt;"")
)</f>
        <v>0</v>
      </c>
      <c r="G71" s="108" cm="1">
        <f t="array" ref="G71">SUMPRODUCT(
  (ラインリスト!$D$2:$D$500=G$50)*
  (IF(ISNUMBER(SEARCH("利用者", ラインリスト!$E$2:$E$500)), "利用者", "職員") = G$51)*
  (ラインリスト!$F$2:$F$500=$B71)*
  (ラインリスト!$D$2:$D$500&lt;&gt;"")*
  (ラインリスト!$E$2:$E$500&lt;&gt;"")*
  (ラインリスト!$F$2:$F$500&lt;&gt;"")
)</f>
        <v>0</v>
      </c>
      <c r="H71" s="108" cm="1">
        <f t="array" ref="H71">SUMPRODUCT(
  (ラインリスト!$D$2:$D$500=H$50)*
  (IF(ISNUMBER(SEARCH("利用者", ラインリスト!$E$2:$E$500)), "利用者", "職員") = H$51)*
  (ラインリスト!$F$2:$F$500=$B71)*
  (ラインリスト!$D$2:$D$500&lt;&gt;"")*
  (ラインリスト!$E$2:$E$500&lt;&gt;"")*
  (ラインリスト!$F$2:$F$500&lt;&gt;"")
)</f>
        <v>0</v>
      </c>
      <c r="I71" s="108" cm="1">
        <f t="array" ref="I71">SUMPRODUCT(
  (ラインリスト!$D$2:$D$500=I$50)*
  (IF(ISNUMBER(SEARCH("利用者", ラインリスト!$E$2:$E$500)), "利用者", "職員") = I$51)*
  (ラインリスト!$F$2:$F$500=$B71)*
  (ラインリスト!$D$2:$D$500&lt;&gt;"")*
  (ラインリスト!$E$2:$E$500&lt;&gt;"")*
  (ラインリスト!$F$2:$F$500&lt;&gt;"")
)</f>
        <v>0</v>
      </c>
      <c r="J71" s="108" cm="1">
        <f t="array" ref="J71">SUMPRODUCT(
  (ラインリスト!$D$2:$D$500=J$50)*
  (IF(ISNUMBER(SEARCH("利用者", ラインリスト!$E$2:$E$500)), "利用者", "職員") = J$51)*
  (ラインリスト!$F$2:$F$500=$B71)*
  (ラインリスト!$D$2:$D$500&lt;&gt;"")*
  (ラインリスト!$E$2:$E$500&lt;&gt;"")*
  (ラインリスト!$F$2:$F$500&lt;&gt;"")
)</f>
        <v>0</v>
      </c>
      <c r="K71" s="108" cm="1">
        <f t="array" ref="K71">SUMPRODUCT(
  (ラインリスト!$D$2:$D$500=K$50)*
  (IF(ISNUMBER(SEARCH("利用者", ラインリスト!$E$2:$E$500)), "利用者", "職員") = K$51)*
  (ラインリスト!$F$2:$F$500=$B71)*
  (ラインリスト!$D$2:$D$500&lt;&gt;"")*
  (ラインリスト!$E$2:$E$500&lt;&gt;"")*
  (ラインリスト!$F$2:$F$500&lt;&gt;"")
)</f>
        <v>0</v>
      </c>
      <c r="L71" s="108" cm="1">
        <f t="array" ref="L71">SUMPRODUCT(
  (ラインリスト!$D$2:$D$500=L$50)*
  (IF(ISNUMBER(SEARCH("利用者", ラインリスト!$E$2:$E$500)), "利用者", "職員") = L$51)*
  (ラインリスト!$F$2:$F$500=$B71)*
  (ラインリスト!$D$2:$D$500&lt;&gt;"")*
  (ラインリスト!$E$2:$E$500&lt;&gt;"")*
  (ラインリスト!$F$2:$F$500&lt;&gt;"")
)</f>
        <v>0</v>
      </c>
    </row>
    <row r="72" spans="1:12" ht="0.15" customHeight="1">
      <c r="A72" s="95"/>
      <c r="B72" s="43">
        <f t="shared" si="9"/>
        <v>15</v>
      </c>
      <c r="C72" s="108" cm="1">
        <f t="array" ref="C72">SUMPRODUCT(
  (ラインリスト!$D$2:$D$500=C$50)*
  (IF(ISNUMBER(SEARCH("利用者", ラインリスト!$E$2:$E$500)), "利用者", "職員") = C$51)*
  (ラインリスト!$F$2:$F$500=$B72)*
  (ラインリスト!$D$2:$D$500&lt;&gt;"")*
  (ラインリスト!$E$2:$E$500&lt;&gt;"")*
  (ラインリスト!$F$2:$F$500&lt;&gt;"")
)</f>
        <v>0</v>
      </c>
      <c r="D72" s="108" cm="1">
        <f t="array" ref="D72">SUMPRODUCT(
  (ラインリスト!$D$2:$D$500=D$50)*
  (IF(ISNUMBER(SEARCH("利用者", ラインリスト!$E$2:$E$500)), "利用者", "職員") = D$51)*
  (ラインリスト!$F$2:$F$500=$B72)*
  (ラインリスト!$D$2:$D$500&lt;&gt;"")*
  (ラインリスト!$E$2:$E$500&lt;&gt;"")*
  (ラインリスト!$F$2:$F$500&lt;&gt;"")
)</f>
        <v>0</v>
      </c>
      <c r="E72" s="108" cm="1">
        <f t="array" ref="E72">SUMPRODUCT(
  (ラインリスト!$D$2:$D$500=E$50)*
  (IF(ISNUMBER(SEARCH("利用者", ラインリスト!$E$2:$E$500)), "利用者", "職員") = E$51)*
  (ラインリスト!$F$2:$F$500=$B72)*
  (ラインリスト!$D$2:$D$500&lt;&gt;"")*
  (ラインリスト!$E$2:$E$500&lt;&gt;"")*
  (ラインリスト!$F$2:$F$500&lt;&gt;"")
)</f>
        <v>0</v>
      </c>
      <c r="F72" s="108" cm="1">
        <f t="array" ref="F72">SUMPRODUCT(
  (ラインリスト!$D$2:$D$500=F$50)*
  (IF(ISNUMBER(SEARCH("利用者", ラインリスト!$E$2:$E$500)), "利用者", "職員") = F$51)*
  (ラインリスト!$F$2:$F$500=$B72)*
  (ラインリスト!$D$2:$D$500&lt;&gt;"")*
  (ラインリスト!$E$2:$E$500&lt;&gt;"")*
  (ラインリスト!$F$2:$F$500&lt;&gt;"")
)</f>
        <v>0</v>
      </c>
      <c r="G72" s="108" cm="1">
        <f t="array" ref="G72">SUMPRODUCT(
  (ラインリスト!$D$2:$D$500=G$50)*
  (IF(ISNUMBER(SEARCH("利用者", ラインリスト!$E$2:$E$500)), "利用者", "職員") = G$51)*
  (ラインリスト!$F$2:$F$500=$B72)*
  (ラインリスト!$D$2:$D$500&lt;&gt;"")*
  (ラインリスト!$E$2:$E$500&lt;&gt;"")*
  (ラインリスト!$F$2:$F$500&lt;&gt;"")
)</f>
        <v>0</v>
      </c>
      <c r="H72" s="108" cm="1">
        <f t="array" ref="H72">SUMPRODUCT(
  (ラインリスト!$D$2:$D$500=H$50)*
  (IF(ISNUMBER(SEARCH("利用者", ラインリスト!$E$2:$E$500)), "利用者", "職員") = H$51)*
  (ラインリスト!$F$2:$F$500=$B72)*
  (ラインリスト!$D$2:$D$500&lt;&gt;"")*
  (ラインリスト!$E$2:$E$500&lt;&gt;"")*
  (ラインリスト!$F$2:$F$500&lt;&gt;"")
)</f>
        <v>0</v>
      </c>
      <c r="I72" s="108" cm="1">
        <f t="array" ref="I72">SUMPRODUCT(
  (ラインリスト!$D$2:$D$500=I$50)*
  (IF(ISNUMBER(SEARCH("利用者", ラインリスト!$E$2:$E$500)), "利用者", "職員") = I$51)*
  (ラインリスト!$F$2:$F$500=$B72)*
  (ラインリスト!$D$2:$D$500&lt;&gt;"")*
  (ラインリスト!$E$2:$E$500&lt;&gt;"")*
  (ラインリスト!$F$2:$F$500&lt;&gt;"")
)</f>
        <v>0</v>
      </c>
      <c r="J72" s="108" cm="1">
        <f t="array" ref="J72">SUMPRODUCT(
  (ラインリスト!$D$2:$D$500=J$50)*
  (IF(ISNUMBER(SEARCH("利用者", ラインリスト!$E$2:$E$500)), "利用者", "職員") = J$51)*
  (ラインリスト!$F$2:$F$500=$B72)*
  (ラインリスト!$D$2:$D$500&lt;&gt;"")*
  (ラインリスト!$E$2:$E$500&lt;&gt;"")*
  (ラインリスト!$F$2:$F$500&lt;&gt;"")
)</f>
        <v>0</v>
      </c>
      <c r="K72" s="108" cm="1">
        <f t="array" ref="K72">SUMPRODUCT(
  (ラインリスト!$D$2:$D$500=K$50)*
  (IF(ISNUMBER(SEARCH("利用者", ラインリスト!$E$2:$E$500)), "利用者", "職員") = K$51)*
  (ラインリスト!$F$2:$F$500=$B72)*
  (ラインリスト!$D$2:$D$500&lt;&gt;"")*
  (ラインリスト!$E$2:$E$500&lt;&gt;"")*
  (ラインリスト!$F$2:$F$500&lt;&gt;"")
)</f>
        <v>0</v>
      </c>
      <c r="L72" s="108" cm="1">
        <f t="array" ref="L72">SUMPRODUCT(
  (ラインリスト!$D$2:$D$500=L$50)*
  (IF(ISNUMBER(SEARCH("利用者", ラインリスト!$E$2:$E$500)), "利用者", "職員") = L$51)*
  (ラインリスト!$F$2:$F$500=$B72)*
  (ラインリスト!$D$2:$D$500&lt;&gt;"")*
  (ラインリスト!$E$2:$E$500&lt;&gt;"")*
  (ラインリスト!$F$2:$F$500&lt;&gt;"")
)</f>
        <v>0</v>
      </c>
    </row>
    <row r="73" spans="1:12" ht="0.15" customHeight="1">
      <c r="A73" s="95"/>
      <c r="B73" s="43">
        <f t="shared" si="9"/>
        <v>16</v>
      </c>
      <c r="C73" s="108" cm="1">
        <f t="array" ref="C73">SUMPRODUCT(
  (ラインリスト!$D$2:$D$500=C$50)*
  (IF(ISNUMBER(SEARCH("利用者", ラインリスト!$E$2:$E$500)), "利用者", "職員") = C$51)*
  (ラインリスト!$F$2:$F$500=$B73)*
  (ラインリスト!$D$2:$D$500&lt;&gt;"")*
  (ラインリスト!$E$2:$E$500&lt;&gt;"")*
  (ラインリスト!$F$2:$F$500&lt;&gt;"")
)</f>
        <v>0</v>
      </c>
      <c r="D73" s="108" cm="1">
        <f t="array" ref="D73">SUMPRODUCT(
  (ラインリスト!$D$2:$D$500=D$50)*
  (IF(ISNUMBER(SEARCH("利用者", ラインリスト!$E$2:$E$500)), "利用者", "職員") = D$51)*
  (ラインリスト!$F$2:$F$500=$B73)*
  (ラインリスト!$D$2:$D$500&lt;&gt;"")*
  (ラインリスト!$E$2:$E$500&lt;&gt;"")*
  (ラインリスト!$F$2:$F$500&lt;&gt;"")
)</f>
        <v>0</v>
      </c>
      <c r="E73" s="108" cm="1">
        <f t="array" ref="E73">SUMPRODUCT(
  (ラインリスト!$D$2:$D$500=E$50)*
  (IF(ISNUMBER(SEARCH("利用者", ラインリスト!$E$2:$E$500)), "利用者", "職員") = E$51)*
  (ラインリスト!$F$2:$F$500=$B73)*
  (ラインリスト!$D$2:$D$500&lt;&gt;"")*
  (ラインリスト!$E$2:$E$500&lt;&gt;"")*
  (ラインリスト!$F$2:$F$500&lt;&gt;"")
)</f>
        <v>0</v>
      </c>
      <c r="F73" s="108" cm="1">
        <f t="array" ref="F73">SUMPRODUCT(
  (ラインリスト!$D$2:$D$500=F$50)*
  (IF(ISNUMBER(SEARCH("利用者", ラインリスト!$E$2:$E$500)), "利用者", "職員") = F$51)*
  (ラインリスト!$F$2:$F$500=$B73)*
  (ラインリスト!$D$2:$D$500&lt;&gt;"")*
  (ラインリスト!$E$2:$E$500&lt;&gt;"")*
  (ラインリスト!$F$2:$F$500&lt;&gt;"")
)</f>
        <v>0</v>
      </c>
      <c r="G73" s="108" cm="1">
        <f t="array" ref="G73">SUMPRODUCT(
  (ラインリスト!$D$2:$D$500=G$50)*
  (IF(ISNUMBER(SEARCH("利用者", ラインリスト!$E$2:$E$500)), "利用者", "職員") = G$51)*
  (ラインリスト!$F$2:$F$500=$B73)*
  (ラインリスト!$D$2:$D$500&lt;&gt;"")*
  (ラインリスト!$E$2:$E$500&lt;&gt;"")*
  (ラインリスト!$F$2:$F$500&lt;&gt;"")
)</f>
        <v>0</v>
      </c>
      <c r="H73" s="108" cm="1">
        <f t="array" ref="H73">SUMPRODUCT(
  (ラインリスト!$D$2:$D$500=H$50)*
  (IF(ISNUMBER(SEARCH("利用者", ラインリスト!$E$2:$E$500)), "利用者", "職員") = H$51)*
  (ラインリスト!$F$2:$F$500=$B73)*
  (ラインリスト!$D$2:$D$500&lt;&gt;"")*
  (ラインリスト!$E$2:$E$500&lt;&gt;"")*
  (ラインリスト!$F$2:$F$500&lt;&gt;"")
)</f>
        <v>0</v>
      </c>
      <c r="I73" s="108" cm="1">
        <f t="array" ref="I73">SUMPRODUCT(
  (ラインリスト!$D$2:$D$500=I$50)*
  (IF(ISNUMBER(SEARCH("利用者", ラインリスト!$E$2:$E$500)), "利用者", "職員") = I$51)*
  (ラインリスト!$F$2:$F$500=$B73)*
  (ラインリスト!$D$2:$D$500&lt;&gt;"")*
  (ラインリスト!$E$2:$E$500&lt;&gt;"")*
  (ラインリスト!$F$2:$F$500&lt;&gt;"")
)</f>
        <v>0</v>
      </c>
      <c r="J73" s="108" cm="1">
        <f t="array" ref="J73">SUMPRODUCT(
  (ラインリスト!$D$2:$D$500=J$50)*
  (IF(ISNUMBER(SEARCH("利用者", ラインリスト!$E$2:$E$500)), "利用者", "職員") = J$51)*
  (ラインリスト!$F$2:$F$500=$B73)*
  (ラインリスト!$D$2:$D$500&lt;&gt;"")*
  (ラインリスト!$E$2:$E$500&lt;&gt;"")*
  (ラインリスト!$F$2:$F$500&lt;&gt;"")
)</f>
        <v>0</v>
      </c>
      <c r="K73" s="108" cm="1">
        <f t="array" ref="K73">SUMPRODUCT(
  (ラインリスト!$D$2:$D$500=K$50)*
  (IF(ISNUMBER(SEARCH("利用者", ラインリスト!$E$2:$E$500)), "利用者", "職員") = K$51)*
  (ラインリスト!$F$2:$F$500=$B73)*
  (ラインリスト!$D$2:$D$500&lt;&gt;"")*
  (ラインリスト!$E$2:$E$500&lt;&gt;"")*
  (ラインリスト!$F$2:$F$500&lt;&gt;"")
)</f>
        <v>0</v>
      </c>
      <c r="L73" s="108" cm="1">
        <f t="array" ref="L73">SUMPRODUCT(
  (ラインリスト!$D$2:$D$500=L$50)*
  (IF(ISNUMBER(SEARCH("利用者", ラインリスト!$E$2:$E$500)), "利用者", "職員") = L$51)*
  (ラインリスト!$F$2:$F$500=$B73)*
  (ラインリスト!$D$2:$D$500&lt;&gt;"")*
  (ラインリスト!$E$2:$E$500&lt;&gt;"")*
  (ラインリスト!$F$2:$F$500&lt;&gt;"")
)</f>
        <v>0</v>
      </c>
    </row>
    <row r="74" spans="1:12" ht="0.15" customHeight="1">
      <c r="A74" s="95"/>
      <c r="B74" s="43">
        <f t="shared" si="9"/>
        <v>17</v>
      </c>
      <c r="C74" s="108" cm="1">
        <f t="array" ref="C74">SUMPRODUCT(
  (ラインリスト!$D$2:$D$500=C$50)*
  (IF(ISNUMBER(SEARCH("利用者", ラインリスト!$E$2:$E$500)), "利用者", "職員") = C$51)*
  (ラインリスト!$F$2:$F$500=$B74)*
  (ラインリスト!$D$2:$D$500&lt;&gt;"")*
  (ラインリスト!$E$2:$E$500&lt;&gt;"")*
  (ラインリスト!$F$2:$F$500&lt;&gt;"")
)</f>
        <v>0</v>
      </c>
      <c r="D74" s="108" cm="1">
        <f t="array" ref="D74">SUMPRODUCT(
  (ラインリスト!$D$2:$D$500=D$50)*
  (IF(ISNUMBER(SEARCH("利用者", ラインリスト!$E$2:$E$500)), "利用者", "職員") = D$51)*
  (ラインリスト!$F$2:$F$500=$B74)*
  (ラインリスト!$D$2:$D$500&lt;&gt;"")*
  (ラインリスト!$E$2:$E$500&lt;&gt;"")*
  (ラインリスト!$F$2:$F$500&lt;&gt;"")
)</f>
        <v>0</v>
      </c>
      <c r="E74" s="108" cm="1">
        <f t="array" ref="E74">SUMPRODUCT(
  (ラインリスト!$D$2:$D$500=E$50)*
  (IF(ISNUMBER(SEARCH("利用者", ラインリスト!$E$2:$E$500)), "利用者", "職員") = E$51)*
  (ラインリスト!$F$2:$F$500=$B74)*
  (ラインリスト!$D$2:$D$500&lt;&gt;"")*
  (ラインリスト!$E$2:$E$500&lt;&gt;"")*
  (ラインリスト!$F$2:$F$500&lt;&gt;"")
)</f>
        <v>0</v>
      </c>
      <c r="F74" s="108" cm="1">
        <f t="array" ref="F74">SUMPRODUCT(
  (ラインリスト!$D$2:$D$500=F$50)*
  (IF(ISNUMBER(SEARCH("利用者", ラインリスト!$E$2:$E$500)), "利用者", "職員") = F$51)*
  (ラインリスト!$F$2:$F$500=$B74)*
  (ラインリスト!$D$2:$D$500&lt;&gt;"")*
  (ラインリスト!$E$2:$E$500&lt;&gt;"")*
  (ラインリスト!$F$2:$F$500&lt;&gt;"")
)</f>
        <v>0</v>
      </c>
      <c r="G74" s="108" cm="1">
        <f t="array" ref="G74">SUMPRODUCT(
  (ラインリスト!$D$2:$D$500=G$50)*
  (IF(ISNUMBER(SEARCH("利用者", ラインリスト!$E$2:$E$500)), "利用者", "職員") = G$51)*
  (ラインリスト!$F$2:$F$500=$B74)*
  (ラインリスト!$D$2:$D$500&lt;&gt;"")*
  (ラインリスト!$E$2:$E$500&lt;&gt;"")*
  (ラインリスト!$F$2:$F$500&lt;&gt;"")
)</f>
        <v>0</v>
      </c>
      <c r="H74" s="108" cm="1">
        <f t="array" ref="H74">SUMPRODUCT(
  (ラインリスト!$D$2:$D$500=H$50)*
  (IF(ISNUMBER(SEARCH("利用者", ラインリスト!$E$2:$E$500)), "利用者", "職員") = H$51)*
  (ラインリスト!$F$2:$F$500=$B74)*
  (ラインリスト!$D$2:$D$500&lt;&gt;"")*
  (ラインリスト!$E$2:$E$500&lt;&gt;"")*
  (ラインリスト!$F$2:$F$500&lt;&gt;"")
)</f>
        <v>0</v>
      </c>
      <c r="I74" s="108" cm="1">
        <f t="array" ref="I74">SUMPRODUCT(
  (ラインリスト!$D$2:$D$500=I$50)*
  (IF(ISNUMBER(SEARCH("利用者", ラインリスト!$E$2:$E$500)), "利用者", "職員") = I$51)*
  (ラインリスト!$F$2:$F$500=$B74)*
  (ラインリスト!$D$2:$D$500&lt;&gt;"")*
  (ラインリスト!$E$2:$E$500&lt;&gt;"")*
  (ラインリスト!$F$2:$F$500&lt;&gt;"")
)</f>
        <v>0</v>
      </c>
      <c r="J74" s="108" cm="1">
        <f t="array" ref="J74">SUMPRODUCT(
  (ラインリスト!$D$2:$D$500=J$50)*
  (IF(ISNUMBER(SEARCH("利用者", ラインリスト!$E$2:$E$500)), "利用者", "職員") = J$51)*
  (ラインリスト!$F$2:$F$500=$B74)*
  (ラインリスト!$D$2:$D$500&lt;&gt;"")*
  (ラインリスト!$E$2:$E$500&lt;&gt;"")*
  (ラインリスト!$F$2:$F$500&lt;&gt;"")
)</f>
        <v>0</v>
      </c>
      <c r="K74" s="108" cm="1">
        <f t="array" ref="K74">SUMPRODUCT(
  (ラインリスト!$D$2:$D$500=K$50)*
  (IF(ISNUMBER(SEARCH("利用者", ラインリスト!$E$2:$E$500)), "利用者", "職員") = K$51)*
  (ラインリスト!$F$2:$F$500=$B74)*
  (ラインリスト!$D$2:$D$500&lt;&gt;"")*
  (ラインリスト!$E$2:$E$500&lt;&gt;"")*
  (ラインリスト!$F$2:$F$500&lt;&gt;"")
)</f>
        <v>0</v>
      </c>
      <c r="L74" s="108" cm="1">
        <f t="array" ref="L74">SUMPRODUCT(
  (ラインリスト!$D$2:$D$500=L$50)*
  (IF(ISNUMBER(SEARCH("利用者", ラインリスト!$E$2:$E$500)), "利用者", "職員") = L$51)*
  (ラインリスト!$F$2:$F$500=$B74)*
  (ラインリスト!$D$2:$D$500&lt;&gt;"")*
  (ラインリスト!$E$2:$E$500&lt;&gt;"")*
  (ラインリスト!$F$2:$F$500&lt;&gt;"")
)</f>
        <v>0</v>
      </c>
    </row>
    <row r="75" spans="1:12" ht="0.15" customHeight="1">
      <c r="A75" s="95"/>
      <c r="B75" s="43">
        <f t="shared" si="9"/>
        <v>18</v>
      </c>
      <c r="C75" s="108" cm="1">
        <f t="array" ref="C75">SUMPRODUCT(
  (ラインリスト!$D$2:$D$500=C$50)*
  (IF(ISNUMBER(SEARCH("利用者", ラインリスト!$E$2:$E$500)), "利用者", "職員") = C$51)*
  (ラインリスト!$F$2:$F$500=$B75)*
  (ラインリスト!$D$2:$D$500&lt;&gt;"")*
  (ラインリスト!$E$2:$E$500&lt;&gt;"")*
  (ラインリスト!$F$2:$F$500&lt;&gt;"")
)</f>
        <v>0</v>
      </c>
      <c r="D75" s="108" cm="1">
        <f t="array" ref="D75">SUMPRODUCT(
  (ラインリスト!$D$2:$D$500=D$50)*
  (IF(ISNUMBER(SEARCH("利用者", ラインリスト!$E$2:$E$500)), "利用者", "職員") = D$51)*
  (ラインリスト!$F$2:$F$500=$B75)*
  (ラインリスト!$D$2:$D$500&lt;&gt;"")*
  (ラインリスト!$E$2:$E$500&lt;&gt;"")*
  (ラインリスト!$F$2:$F$500&lt;&gt;"")
)</f>
        <v>0</v>
      </c>
      <c r="E75" s="108" cm="1">
        <f t="array" ref="E75">SUMPRODUCT(
  (ラインリスト!$D$2:$D$500=E$50)*
  (IF(ISNUMBER(SEARCH("利用者", ラインリスト!$E$2:$E$500)), "利用者", "職員") = E$51)*
  (ラインリスト!$F$2:$F$500=$B75)*
  (ラインリスト!$D$2:$D$500&lt;&gt;"")*
  (ラインリスト!$E$2:$E$500&lt;&gt;"")*
  (ラインリスト!$F$2:$F$500&lt;&gt;"")
)</f>
        <v>0</v>
      </c>
      <c r="F75" s="108" cm="1">
        <f t="array" ref="F75">SUMPRODUCT(
  (ラインリスト!$D$2:$D$500=F$50)*
  (IF(ISNUMBER(SEARCH("利用者", ラインリスト!$E$2:$E$500)), "利用者", "職員") = F$51)*
  (ラインリスト!$F$2:$F$500=$B75)*
  (ラインリスト!$D$2:$D$500&lt;&gt;"")*
  (ラインリスト!$E$2:$E$500&lt;&gt;"")*
  (ラインリスト!$F$2:$F$500&lt;&gt;"")
)</f>
        <v>0</v>
      </c>
      <c r="G75" s="108" cm="1">
        <f t="array" ref="G75">SUMPRODUCT(
  (ラインリスト!$D$2:$D$500=G$50)*
  (IF(ISNUMBER(SEARCH("利用者", ラインリスト!$E$2:$E$500)), "利用者", "職員") = G$51)*
  (ラインリスト!$F$2:$F$500=$B75)*
  (ラインリスト!$D$2:$D$500&lt;&gt;"")*
  (ラインリスト!$E$2:$E$500&lt;&gt;"")*
  (ラインリスト!$F$2:$F$500&lt;&gt;"")
)</f>
        <v>0</v>
      </c>
      <c r="H75" s="108" cm="1">
        <f t="array" ref="H75">SUMPRODUCT(
  (ラインリスト!$D$2:$D$500=H$50)*
  (IF(ISNUMBER(SEARCH("利用者", ラインリスト!$E$2:$E$500)), "利用者", "職員") = H$51)*
  (ラインリスト!$F$2:$F$500=$B75)*
  (ラインリスト!$D$2:$D$500&lt;&gt;"")*
  (ラインリスト!$E$2:$E$500&lt;&gt;"")*
  (ラインリスト!$F$2:$F$500&lt;&gt;"")
)</f>
        <v>0</v>
      </c>
      <c r="I75" s="108" cm="1">
        <f t="array" ref="I75">SUMPRODUCT(
  (ラインリスト!$D$2:$D$500=I$50)*
  (IF(ISNUMBER(SEARCH("利用者", ラインリスト!$E$2:$E$500)), "利用者", "職員") = I$51)*
  (ラインリスト!$F$2:$F$500=$B75)*
  (ラインリスト!$D$2:$D$500&lt;&gt;"")*
  (ラインリスト!$E$2:$E$500&lt;&gt;"")*
  (ラインリスト!$F$2:$F$500&lt;&gt;"")
)</f>
        <v>0</v>
      </c>
      <c r="J75" s="108" cm="1">
        <f t="array" ref="J75">SUMPRODUCT(
  (ラインリスト!$D$2:$D$500=J$50)*
  (IF(ISNUMBER(SEARCH("利用者", ラインリスト!$E$2:$E$500)), "利用者", "職員") = J$51)*
  (ラインリスト!$F$2:$F$500=$B75)*
  (ラインリスト!$D$2:$D$500&lt;&gt;"")*
  (ラインリスト!$E$2:$E$500&lt;&gt;"")*
  (ラインリスト!$F$2:$F$500&lt;&gt;"")
)</f>
        <v>0</v>
      </c>
      <c r="K75" s="108" cm="1">
        <f t="array" ref="K75">SUMPRODUCT(
  (ラインリスト!$D$2:$D$500=K$50)*
  (IF(ISNUMBER(SEARCH("利用者", ラインリスト!$E$2:$E$500)), "利用者", "職員") = K$51)*
  (ラインリスト!$F$2:$F$500=$B75)*
  (ラインリスト!$D$2:$D$500&lt;&gt;"")*
  (ラインリスト!$E$2:$E$500&lt;&gt;"")*
  (ラインリスト!$F$2:$F$500&lt;&gt;"")
)</f>
        <v>0</v>
      </c>
      <c r="L75" s="108" cm="1">
        <f t="array" ref="L75">SUMPRODUCT(
  (ラインリスト!$D$2:$D$500=L$50)*
  (IF(ISNUMBER(SEARCH("利用者", ラインリスト!$E$2:$E$500)), "利用者", "職員") = L$51)*
  (ラインリスト!$F$2:$F$500=$B75)*
  (ラインリスト!$D$2:$D$500&lt;&gt;"")*
  (ラインリスト!$E$2:$E$500&lt;&gt;"")*
  (ラインリスト!$F$2:$F$500&lt;&gt;"")
)</f>
        <v>0</v>
      </c>
    </row>
    <row r="76" spans="1:12" ht="0.15" customHeight="1">
      <c r="A76" s="95"/>
      <c r="B76" s="43">
        <f t="shared" si="9"/>
        <v>19</v>
      </c>
      <c r="C76" s="108" cm="1">
        <f t="array" ref="C76">SUMPRODUCT(
  (ラインリスト!$D$2:$D$500=C$50)*
  (IF(ISNUMBER(SEARCH("利用者", ラインリスト!$E$2:$E$500)), "利用者", "職員") = C$51)*
  (ラインリスト!$F$2:$F$500=$B76)*
  (ラインリスト!$D$2:$D$500&lt;&gt;"")*
  (ラインリスト!$E$2:$E$500&lt;&gt;"")*
  (ラインリスト!$F$2:$F$500&lt;&gt;"")
)</f>
        <v>0</v>
      </c>
      <c r="D76" s="108" cm="1">
        <f t="array" ref="D76">SUMPRODUCT(
  (ラインリスト!$D$2:$D$500=D$50)*
  (IF(ISNUMBER(SEARCH("利用者", ラインリスト!$E$2:$E$500)), "利用者", "職員") = D$51)*
  (ラインリスト!$F$2:$F$500=$B76)*
  (ラインリスト!$D$2:$D$500&lt;&gt;"")*
  (ラインリスト!$E$2:$E$500&lt;&gt;"")*
  (ラインリスト!$F$2:$F$500&lt;&gt;"")
)</f>
        <v>0</v>
      </c>
      <c r="E76" s="108" cm="1">
        <f t="array" ref="E76">SUMPRODUCT(
  (ラインリスト!$D$2:$D$500=E$50)*
  (IF(ISNUMBER(SEARCH("利用者", ラインリスト!$E$2:$E$500)), "利用者", "職員") = E$51)*
  (ラインリスト!$F$2:$F$500=$B76)*
  (ラインリスト!$D$2:$D$500&lt;&gt;"")*
  (ラインリスト!$E$2:$E$500&lt;&gt;"")*
  (ラインリスト!$F$2:$F$500&lt;&gt;"")
)</f>
        <v>0</v>
      </c>
      <c r="F76" s="108" cm="1">
        <f t="array" ref="F76">SUMPRODUCT(
  (ラインリスト!$D$2:$D$500=F$50)*
  (IF(ISNUMBER(SEARCH("利用者", ラインリスト!$E$2:$E$500)), "利用者", "職員") = F$51)*
  (ラインリスト!$F$2:$F$500=$B76)*
  (ラインリスト!$D$2:$D$500&lt;&gt;"")*
  (ラインリスト!$E$2:$E$500&lt;&gt;"")*
  (ラインリスト!$F$2:$F$500&lt;&gt;"")
)</f>
        <v>0</v>
      </c>
      <c r="G76" s="108" cm="1">
        <f t="array" ref="G76">SUMPRODUCT(
  (ラインリスト!$D$2:$D$500=G$50)*
  (IF(ISNUMBER(SEARCH("利用者", ラインリスト!$E$2:$E$500)), "利用者", "職員") = G$51)*
  (ラインリスト!$F$2:$F$500=$B76)*
  (ラインリスト!$D$2:$D$500&lt;&gt;"")*
  (ラインリスト!$E$2:$E$500&lt;&gt;"")*
  (ラインリスト!$F$2:$F$500&lt;&gt;"")
)</f>
        <v>0</v>
      </c>
      <c r="H76" s="108" cm="1">
        <f t="array" ref="H76">SUMPRODUCT(
  (ラインリスト!$D$2:$D$500=H$50)*
  (IF(ISNUMBER(SEARCH("利用者", ラインリスト!$E$2:$E$500)), "利用者", "職員") = H$51)*
  (ラインリスト!$F$2:$F$500=$B76)*
  (ラインリスト!$D$2:$D$500&lt;&gt;"")*
  (ラインリスト!$E$2:$E$500&lt;&gt;"")*
  (ラインリスト!$F$2:$F$500&lt;&gt;"")
)</f>
        <v>0</v>
      </c>
      <c r="I76" s="108" cm="1">
        <f t="array" ref="I76">SUMPRODUCT(
  (ラインリスト!$D$2:$D$500=I$50)*
  (IF(ISNUMBER(SEARCH("利用者", ラインリスト!$E$2:$E$500)), "利用者", "職員") = I$51)*
  (ラインリスト!$F$2:$F$500=$B76)*
  (ラインリスト!$D$2:$D$500&lt;&gt;"")*
  (ラインリスト!$E$2:$E$500&lt;&gt;"")*
  (ラインリスト!$F$2:$F$500&lt;&gt;"")
)</f>
        <v>0</v>
      </c>
      <c r="J76" s="108" cm="1">
        <f t="array" ref="J76">SUMPRODUCT(
  (ラインリスト!$D$2:$D$500=J$50)*
  (IF(ISNUMBER(SEARCH("利用者", ラインリスト!$E$2:$E$500)), "利用者", "職員") = J$51)*
  (ラインリスト!$F$2:$F$500=$B76)*
  (ラインリスト!$D$2:$D$500&lt;&gt;"")*
  (ラインリスト!$E$2:$E$500&lt;&gt;"")*
  (ラインリスト!$F$2:$F$500&lt;&gt;"")
)</f>
        <v>0</v>
      </c>
      <c r="K76" s="108" cm="1">
        <f t="array" ref="K76">SUMPRODUCT(
  (ラインリスト!$D$2:$D$500=K$50)*
  (IF(ISNUMBER(SEARCH("利用者", ラインリスト!$E$2:$E$500)), "利用者", "職員") = K$51)*
  (ラインリスト!$F$2:$F$500=$B76)*
  (ラインリスト!$D$2:$D$500&lt;&gt;"")*
  (ラインリスト!$E$2:$E$500&lt;&gt;"")*
  (ラインリスト!$F$2:$F$500&lt;&gt;"")
)</f>
        <v>0</v>
      </c>
      <c r="L76" s="108" cm="1">
        <f t="array" ref="L76">SUMPRODUCT(
  (ラインリスト!$D$2:$D$500=L$50)*
  (IF(ISNUMBER(SEARCH("利用者", ラインリスト!$E$2:$E$500)), "利用者", "職員") = L$51)*
  (ラインリスト!$F$2:$F$500=$B76)*
  (ラインリスト!$D$2:$D$500&lt;&gt;"")*
  (ラインリスト!$E$2:$E$500&lt;&gt;"")*
  (ラインリスト!$F$2:$F$500&lt;&gt;"")
)</f>
        <v>0</v>
      </c>
    </row>
    <row r="77" spans="1:12" ht="0.15" customHeight="1">
      <c r="A77" s="95"/>
      <c r="B77" s="43">
        <f t="shared" si="9"/>
        <v>20</v>
      </c>
      <c r="C77" s="108" cm="1">
        <f t="array" ref="C77">SUMPRODUCT(
  (ラインリスト!$D$2:$D$500=C$50)*
  (IF(ISNUMBER(SEARCH("利用者", ラインリスト!$E$2:$E$500)), "利用者", "職員") = C$51)*
  (ラインリスト!$F$2:$F$500=$B77)*
  (ラインリスト!$D$2:$D$500&lt;&gt;"")*
  (ラインリスト!$E$2:$E$500&lt;&gt;"")*
  (ラインリスト!$F$2:$F$500&lt;&gt;"")
)</f>
        <v>0</v>
      </c>
      <c r="D77" s="108" cm="1">
        <f t="array" ref="D77">SUMPRODUCT(
  (ラインリスト!$D$2:$D$500=D$50)*
  (IF(ISNUMBER(SEARCH("利用者", ラインリスト!$E$2:$E$500)), "利用者", "職員") = D$51)*
  (ラインリスト!$F$2:$F$500=$B77)*
  (ラインリスト!$D$2:$D$500&lt;&gt;"")*
  (ラインリスト!$E$2:$E$500&lt;&gt;"")*
  (ラインリスト!$F$2:$F$500&lt;&gt;"")
)</f>
        <v>0</v>
      </c>
      <c r="E77" s="108" cm="1">
        <f t="array" ref="E77">SUMPRODUCT(
  (ラインリスト!$D$2:$D$500=E$50)*
  (IF(ISNUMBER(SEARCH("利用者", ラインリスト!$E$2:$E$500)), "利用者", "職員") = E$51)*
  (ラインリスト!$F$2:$F$500=$B77)*
  (ラインリスト!$D$2:$D$500&lt;&gt;"")*
  (ラインリスト!$E$2:$E$500&lt;&gt;"")*
  (ラインリスト!$F$2:$F$500&lt;&gt;"")
)</f>
        <v>0</v>
      </c>
      <c r="F77" s="108" cm="1">
        <f t="array" ref="F77">SUMPRODUCT(
  (ラインリスト!$D$2:$D$500=F$50)*
  (IF(ISNUMBER(SEARCH("利用者", ラインリスト!$E$2:$E$500)), "利用者", "職員") = F$51)*
  (ラインリスト!$F$2:$F$500=$B77)*
  (ラインリスト!$D$2:$D$500&lt;&gt;"")*
  (ラインリスト!$E$2:$E$500&lt;&gt;"")*
  (ラインリスト!$F$2:$F$500&lt;&gt;"")
)</f>
        <v>0</v>
      </c>
      <c r="G77" s="108" cm="1">
        <f t="array" ref="G77">SUMPRODUCT(
  (ラインリスト!$D$2:$D$500=G$50)*
  (IF(ISNUMBER(SEARCH("利用者", ラインリスト!$E$2:$E$500)), "利用者", "職員") = G$51)*
  (ラインリスト!$F$2:$F$500=$B77)*
  (ラインリスト!$D$2:$D$500&lt;&gt;"")*
  (ラインリスト!$E$2:$E$500&lt;&gt;"")*
  (ラインリスト!$F$2:$F$500&lt;&gt;"")
)</f>
        <v>0</v>
      </c>
      <c r="H77" s="108" cm="1">
        <f t="array" ref="H77">SUMPRODUCT(
  (ラインリスト!$D$2:$D$500=H$50)*
  (IF(ISNUMBER(SEARCH("利用者", ラインリスト!$E$2:$E$500)), "利用者", "職員") = H$51)*
  (ラインリスト!$F$2:$F$500=$B77)*
  (ラインリスト!$D$2:$D$500&lt;&gt;"")*
  (ラインリスト!$E$2:$E$500&lt;&gt;"")*
  (ラインリスト!$F$2:$F$500&lt;&gt;"")
)</f>
        <v>0</v>
      </c>
      <c r="I77" s="108" cm="1">
        <f t="array" ref="I77">SUMPRODUCT(
  (ラインリスト!$D$2:$D$500=I$50)*
  (IF(ISNUMBER(SEARCH("利用者", ラインリスト!$E$2:$E$500)), "利用者", "職員") = I$51)*
  (ラインリスト!$F$2:$F$500=$B77)*
  (ラインリスト!$D$2:$D$500&lt;&gt;"")*
  (ラインリスト!$E$2:$E$500&lt;&gt;"")*
  (ラインリスト!$F$2:$F$500&lt;&gt;"")
)</f>
        <v>0</v>
      </c>
      <c r="J77" s="108" cm="1">
        <f t="array" ref="J77">SUMPRODUCT(
  (ラインリスト!$D$2:$D$500=J$50)*
  (IF(ISNUMBER(SEARCH("利用者", ラインリスト!$E$2:$E$500)), "利用者", "職員") = J$51)*
  (ラインリスト!$F$2:$F$500=$B77)*
  (ラインリスト!$D$2:$D$500&lt;&gt;"")*
  (ラインリスト!$E$2:$E$500&lt;&gt;"")*
  (ラインリスト!$F$2:$F$500&lt;&gt;"")
)</f>
        <v>0</v>
      </c>
      <c r="K77" s="108" cm="1">
        <f t="array" ref="K77">SUMPRODUCT(
  (ラインリスト!$D$2:$D$500=K$50)*
  (IF(ISNUMBER(SEARCH("利用者", ラインリスト!$E$2:$E$500)), "利用者", "職員") = K$51)*
  (ラインリスト!$F$2:$F$500=$B77)*
  (ラインリスト!$D$2:$D$500&lt;&gt;"")*
  (ラインリスト!$E$2:$E$500&lt;&gt;"")*
  (ラインリスト!$F$2:$F$500&lt;&gt;"")
)</f>
        <v>0</v>
      </c>
      <c r="L77" s="108" cm="1">
        <f t="array" ref="L77">SUMPRODUCT(
  (ラインリスト!$D$2:$D$500=L$50)*
  (IF(ISNUMBER(SEARCH("利用者", ラインリスト!$E$2:$E$500)), "利用者", "職員") = L$51)*
  (ラインリスト!$F$2:$F$500=$B77)*
  (ラインリスト!$D$2:$D$500&lt;&gt;"")*
  (ラインリスト!$E$2:$E$500&lt;&gt;"")*
  (ラインリスト!$F$2:$F$500&lt;&gt;"")
)</f>
        <v>0</v>
      </c>
    </row>
    <row r="78" spans="1:12" ht="0.15" customHeight="1">
      <c r="A78" s="95"/>
      <c r="B78" s="43">
        <f t="shared" si="9"/>
        <v>21</v>
      </c>
      <c r="C78" s="108" cm="1">
        <f t="array" ref="C78">SUMPRODUCT(
  (ラインリスト!$D$2:$D$500=C$50)*
  (IF(ISNUMBER(SEARCH("利用者", ラインリスト!$E$2:$E$500)), "利用者", "職員") = C$51)*
  (ラインリスト!$F$2:$F$500=$B78)*
  (ラインリスト!$D$2:$D$500&lt;&gt;"")*
  (ラインリスト!$E$2:$E$500&lt;&gt;"")*
  (ラインリスト!$F$2:$F$500&lt;&gt;"")
)</f>
        <v>0</v>
      </c>
      <c r="D78" s="108" cm="1">
        <f t="array" ref="D78">SUMPRODUCT(
  (ラインリスト!$D$2:$D$500=D$50)*
  (IF(ISNUMBER(SEARCH("利用者", ラインリスト!$E$2:$E$500)), "利用者", "職員") = D$51)*
  (ラインリスト!$F$2:$F$500=$B78)*
  (ラインリスト!$D$2:$D$500&lt;&gt;"")*
  (ラインリスト!$E$2:$E$500&lt;&gt;"")*
  (ラインリスト!$F$2:$F$500&lt;&gt;"")
)</f>
        <v>0</v>
      </c>
      <c r="E78" s="108" cm="1">
        <f t="array" ref="E78">SUMPRODUCT(
  (ラインリスト!$D$2:$D$500=E$50)*
  (IF(ISNUMBER(SEARCH("利用者", ラインリスト!$E$2:$E$500)), "利用者", "職員") = E$51)*
  (ラインリスト!$F$2:$F$500=$B78)*
  (ラインリスト!$D$2:$D$500&lt;&gt;"")*
  (ラインリスト!$E$2:$E$500&lt;&gt;"")*
  (ラインリスト!$F$2:$F$500&lt;&gt;"")
)</f>
        <v>0</v>
      </c>
      <c r="F78" s="108" cm="1">
        <f t="array" ref="F78">SUMPRODUCT(
  (ラインリスト!$D$2:$D$500=F$50)*
  (IF(ISNUMBER(SEARCH("利用者", ラインリスト!$E$2:$E$500)), "利用者", "職員") = F$51)*
  (ラインリスト!$F$2:$F$500=$B78)*
  (ラインリスト!$D$2:$D$500&lt;&gt;"")*
  (ラインリスト!$E$2:$E$500&lt;&gt;"")*
  (ラインリスト!$F$2:$F$500&lt;&gt;"")
)</f>
        <v>0</v>
      </c>
      <c r="G78" s="108" cm="1">
        <f t="array" ref="G78">SUMPRODUCT(
  (ラインリスト!$D$2:$D$500=G$50)*
  (IF(ISNUMBER(SEARCH("利用者", ラインリスト!$E$2:$E$500)), "利用者", "職員") = G$51)*
  (ラインリスト!$F$2:$F$500=$B78)*
  (ラインリスト!$D$2:$D$500&lt;&gt;"")*
  (ラインリスト!$E$2:$E$500&lt;&gt;"")*
  (ラインリスト!$F$2:$F$500&lt;&gt;"")
)</f>
        <v>0</v>
      </c>
      <c r="H78" s="108" cm="1">
        <f t="array" ref="H78">SUMPRODUCT(
  (ラインリスト!$D$2:$D$500=H$50)*
  (IF(ISNUMBER(SEARCH("利用者", ラインリスト!$E$2:$E$500)), "利用者", "職員") = H$51)*
  (ラインリスト!$F$2:$F$500=$B78)*
  (ラインリスト!$D$2:$D$500&lt;&gt;"")*
  (ラインリスト!$E$2:$E$500&lt;&gt;"")*
  (ラインリスト!$F$2:$F$500&lt;&gt;"")
)</f>
        <v>0</v>
      </c>
      <c r="I78" s="108" cm="1">
        <f t="array" ref="I78">SUMPRODUCT(
  (ラインリスト!$D$2:$D$500=I$50)*
  (IF(ISNUMBER(SEARCH("利用者", ラインリスト!$E$2:$E$500)), "利用者", "職員") = I$51)*
  (ラインリスト!$F$2:$F$500=$B78)*
  (ラインリスト!$D$2:$D$500&lt;&gt;"")*
  (ラインリスト!$E$2:$E$500&lt;&gt;"")*
  (ラインリスト!$F$2:$F$500&lt;&gt;"")
)</f>
        <v>0</v>
      </c>
      <c r="J78" s="108" cm="1">
        <f t="array" ref="J78">SUMPRODUCT(
  (ラインリスト!$D$2:$D$500=J$50)*
  (IF(ISNUMBER(SEARCH("利用者", ラインリスト!$E$2:$E$500)), "利用者", "職員") = J$51)*
  (ラインリスト!$F$2:$F$500=$B78)*
  (ラインリスト!$D$2:$D$500&lt;&gt;"")*
  (ラインリスト!$E$2:$E$500&lt;&gt;"")*
  (ラインリスト!$F$2:$F$500&lt;&gt;"")
)</f>
        <v>0</v>
      </c>
      <c r="K78" s="108" cm="1">
        <f t="array" ref="K78">SUMPRODUCT(
  (ラインリスト!$D$2:$D$500=K$50)*
  (IF(ISNUMBER(SEARCH("利用者", ラインリスト!$E$2:$E$500)), "利用者", "職員") = K$51)*
  (ラインリスト!$F$2:$F$500=$B78)*
  (ラインリスト!$D$2:$D$500&lt;&gt;"")*
  (ラインリスト!$E$2:$E$500&lt;&gt;"")*
  (ラインリスト!$F$2:$F$500&lt;&gt;"")
)</f>
        <v>0</v>
      </c>
      <c r="L78" s="108" cm="1">
        <f t="array" ref="L78">SUMPRODUCT(
  (ラインリスト!$D$2:$D$500=L$50)*
  (IF(ISNUMBER(SEARCH("利用者", ラインリスト!$E$2:$E$500)), "利用者", "職員") = L$51)*
  (ラインリスト!$F$2:$F$500=$B78)*
  (ラインリスト!$D$2:$D$500&lt;&gt;"")*
  (ラインリスト!$E$2:$E$500&lt;&gt;"")*
  (ラインリスト!$F$2:$F$500&lt;&gt;"")
)</f>
        <v>0</v>
      </c>
    </row>
    <row r="79" spans="1:12" ht="0.15" customHeight="1">
      <c r="A79" s="95"/>
      <c r="B79" s="43">
        <f t="shared" si="9"/>
        <v>22</v>
      </c>
      <c r="C79" s="108" cm="1">
        <f t="array" ref="C79">SUMPRODUCT(
  (ラインリスト!$D$2:$D$500=C$50)*
  (IF(ISNUMBER(SEARCH("利用者", ラインリスト!$E$2:$E$500)), "利用者", "職員") = C$51)*
  (ラインリスト!$F$2:$F$500=$B79)*
  (ラインリスト!$D$2:$D$500&lt;&gt;"")*
  (ラインリスト!$E$2:$E$500&lt;&gt;"")*
  (ラインリスト!$F$2:$F$500&lt;&gt;"")
)</f>
        <v>0</v>
      </c>
      <c r="D79" s="108" cm="1">
        <f t="array" ref="D79">SUMPRODUCT(
  (ラインリスト!$D$2:$D$500=D$50)*
  (IF(ISNUMBER(SEARCH("利用者", ラインリスト!$E$2:$E$500)), "利用者", "職員") = D$51)*
  (ラインリスト!$F$2:$F$500=$B79)*
  (ラインリスト!$D$2:$D$500&lt;&gt;"")*
  (ラインリスト!$E$2:$E$500&lt;&gt;"")*
  (ラインリスト!$F$2:$F$500&lt;&gt;"")
)</f>
        <v>0</v>
      </c>
      <c r="E79" s="108" cm="1">
        <f t="array" ref="E79">SUMPRODUCT(
  (ラインリスト!$D$2:$D$500=E$50)*
  (IF(ISNUMBER(SEARCH("利用者", ラインリスト!$E$2:$E$500)), "利用者", "職員") = E$51)*
  (ラインリスト!$F$2:$F$500=$B79)*
  (ラインリスト!$D$2:$D$500&lt;&gt;"")*
  (ラインリスト!$E$2:$E$500&lt;&gt;"")*
  (ラインリスト!$F$2:$F$500&lt;&gt;"")
)</f>
        <v>0</v>
      </c>
      <c r="F79" s="108" cm="1">
        <f t="array" ref="F79">SUMPRODUCT(
  (ラインリスト!$D$2:$D$500=F$50)*
  (IF(ISNUMBER(SEARCH("利用者", ラインリスト!$E$2:$E$500)), "利用者", "職員") = F$51)*
  (ラインリスト!$F$2:$F$500=$B79)*
  (ラインリスト!$D$2:$D$500&lt;&gt;"")*
  (ラインリスト!$E$2:$E$500&lt;&gt;"")*
  (ラインリスト!$F$2:$F$500&lt;&gt;"")
)</f>
        <v>0</v>
      </c>
      <c r="G79" s="108" cm="1">
        <f t="array" ref="G79">SUMPRODUCT(
  (ラインリスト!$D$2:$D$500=G$50)*
  (IF(ISNUMBER(SEARCH("利用者", ラインリスト!$E$2:$E$500)), "利用者", "職員") = G$51)*
  (ラインリスト!$F$2:$F$500=$B79)*
  (ラインリスト!$D$2:$D$500&lt;&gt;"")*
  (ラインリスト!$E$2:$E$500&lt;&gt;"")*
  (ラインリスト!$F$2:$F$500&lt;&gt;"")
)</f>
        <v>0</v>
      </c>
      <c r="H79" s="108" cm="1">
        <f t="array" ref="H79">SUMPRODUCT(
  (ラインリスト!$D$2:$D$500=H$50)*
  (IF(ISNUMBER(SEARCH("利用者", ラインリスト!$E$2:$E$500)), "利用者", "職員") = H$51)*
  (ラインリスト!$F$2:$F$500=$B79)*
  (ラインリスト!$D$2:$D$500&lt;&gt;"")*
  (ラインリスト!$E$2:$E$500&lt;&gt;"")*
  (ラインリスト!$F$2:$F$500&lt;&gt;"")
)</f>
        <v>0</v>
      </c>
      <c r="I79" s="108" cm="1">
        <f t="array" ref="I79">SUMPRODUCT(
  (ラインリスト!$D$2:$D$500=I$50)*
  (IF(ISNUMBER(SEARCH("利用者", ラインリスト!$E$2:$E$500)), "利用者", "職員") = I$51)*
  (ラインリスト!$F$2:$F$500=$B79)*
  (ラインリスト!$D$2:$D$500&lt;&gt;"")*
  (ラインリスト!$E$2:$E$500&lt;&gt;"")*
  (ラインリスト!$F$2:$F$500&lt;&gt;"")
)</f>
        <v>0</v>
      </c>
      <c r="J79" s="108" cm="1">
        <f t="array" ref="J79">SUMPRODUCT(
  (ラインリスト!$D$2:$D$500=J$50)*
  (IF(ISNUMBER(SEARCH("利用者", ラインリスト!$E$2:$E$500)), "利用者", "職員") = J$51)*
  (ラインリスト!$F$2:$F$500=$B79)*
  (ラインリスト!$D$2:$D$500&lt;&gt;"")*
  (ラインリスト!$E$2:$E$500&lt;&gt;"")*
  (ラインリスト!$F$2:$F$500&lt;&gt;"")
)</f>
        <v>0</v>
      </c>
      <c r="K79" s="108" cm="1">
        <f t="array" ref="K79">SUMPRODUCT(
  (ラインリスト!$D$2:$D$500=K$50)*
  (IF(ISNUMBER(SEARCH("利用者", ラインリスト!$E$2:$E$500)), "利用者", "職員") = K$51)*
  (ラインリスト!$F$2:$F$500=$B79)*
  (ラインリスト!$D$2:$D$500&lt;&gt;"")*
  (ラインリスト!$E$2:$E$500&lt;&gt;"")*
  (ラインリスト!$F$2:$F$500&lt;&gt;"")
)</f>
        <v>0</v>
      </c>
      <c r="L79" s="108" cm="1">
        <f t="array" ref="L79">SUMPRODUCT(
  (ラインリスト!$D$2:$D$500=L$50)*
  (IF(ISNUMBER(SEARCH("利用者", ラインリスト!$E$2:$E$500)), "利用者", "職員") = L$51)*
  (ラインリスト!$F$2:$F$500=$B79)*
  (ラインリスト!$D$2:$D$500&lt;&gt;"")*
  (ラインリスト!$E$2:$E$500&lt;&gt;"")*
  (ラインリスト!$F$2:$F$500&lt;&gt;"")
)</f>
        <v>0</v>
      </c>
    </row>
    <row r="80" spans="1:12" ht="0.15" customHeight="1">
      <c r="A80" s="95"/>
      <c r="B80" s="43">
        <f t="shared" si="9"/>
        <v>23</v>
      </c>
      <c r="C80" s="108" cm="1">
        <f t="array" ref="C80">SUMPRODUCT(
  (ラインリスト!$D$2:$D$500=C$50)*
  (IF(ISNUMBER(SEARCH("利用者", ラインリスト!$E$2:$E$500)), "利用者", "職員") = C$51)*
  (ラインリスト!$F$2:$F$500=$B80)*
  (ラインリスト!$D$2:$D$500&lt;&gt;"")*
  (ラインリスト!$E$2:$E$500&lt;&gt;"")*
  (ラインリスト!$F$2:$F$500&lt;&gt;"")
)</f>
        <v>0</v>
      </c>
      <c r="D80" s="108" cm="1">
        <f t="array" ref="D80">SUMPRODUCT(
  (ラインリスト!$D$2:$D$500=D$50)*
  (IF(ISNUMBER(SEARCH("利用者", ラインリスト!$E$2:$E$500)), "利用者", "職員") = D$51)*
  (ラインリスト!$F$2:$F$500=$B80)*
  (ラインリスト!$D$2:$D$500&lt;&gt;"")*
  (ラインリスト!$E$2:$E$500&lt;&gt;"")*
  (ラインリスト!$F$2:$F$500&lt;&gt;"")
)</f>
        <v>0</v>
      </c>
      <c r="E80" s="108" cm="1">
        <f t="array" ref="E80">SUMPRODUCT(
  (ラインリスト!$D$2:$D$500=E$50)*
  (IF(ISNUMBER(SEARCH("利用者", ラインリスト!$E$2:$E$500)), "利用者", "職員") = E$51)*
  (ラインリスト!$F$2:$F$500=$B80)*
  (ラインリスト!$D$2:$D$500&lt;&gt;"")*
  (ラインリスト!$E$2:$E$500&lt;&gt;"")*
  (ラインリスト!$F$2:$F$500&lt;&gt;"")
)</f>
        <v>0</v>
      </c>
      <c r="F80" s="108" cm="1">
        <f t="array" ref="F80">SUMPRODUCT(
  (ラインリスト!$D$2:$D$500=F$50)*
  (IF(ISNUMBER(SEARCH("利用者", ラインリスト!$E$2:$E$500)), "利用者", "職員") = F$51)*
  (ラインリスト!$F$2:$F$500=$B80)*
  (ラインリスト!$D$2:$D$500&lt;&gt;"")*
  (ラインリスト!$E$2:$E$500&lt;&gt;"")*
  (ラインリスト!$F$2:$F$500&lt;&gt;"")
)</f>
        <v>0</v>
      </c>
      <c r="G80" s="108" cm="1">
        <f t="array" ref="G80">SUMPRODUCT(
  (ラインリスト!$D$2:$D$500=G$50)*
  (IF(ISNUMBER(SEARCH("利用者", ラインリスト!$E$2:$E$500)), "利用者", "職員") = G$51)*
  (ラインリスト!$F$2:$F$500=$B80)*
  (ラインリスト!$D$2:$D$500&lt;&gt;"")*
  (ラインリスト!$E$2:$E$500&lt;&gt;"")*
  (ラインリスト!$F$2:$F$500&lt;&gt;"")
)</f>
        <v>0</v>
      </c>
      <c r="H80" s="108" cm="1">
        <f t="array" ref="H80">SUMPRODUCT(
  (ラインリスト!$D$2:$D$500=H$50)*
  (IF(ISNUMBER(SEARCH("利用者", ラインリスト!$E$2:$E$500)), "利用者", "職員") = H$51)*
  (ラインリスト!$F$2:$F$500=$B80)*
  (ラインリスト!$D$2:$D$500&lt;&gt;"")*
  (ラインリスト!$E$2:$E$500&lt;&gt;"")*
  (ラインリスト!$F$2:$F$500&lt;&gt;"")
)</f>
        <v>0</v>
      </c>
      <c r="I80" s="108" cm="1">
        <f t="array" ref="I80">SUMPRODUCT(
  (ラインリスト!$D$2:$D$500=I$50)*
  (IF(ISNUMBER(SEARCH("利用者", ラインリスト!$E$2:$E$500)), "利用者", "職員") = I$51)*
  (ラインリスト!$F$2:$F$500=$B80)*
  (ラインリスト!$D$2:$D$500&lt;&gt;"")*
  (ラインリスト!$E$2:$E$500&lt;&gt;"")*
  (ラインリスト!$F$2:$F$500&lt;&gt;"")
)</f>
        <v>0</v>
      </c>
      <c r="J80" s="108" cm="1">
        <f t="array" ref="J80">SUMPRODUCT(
  (ラインリスト!$D$2:$D$500=J$50)*
  (IF(ISNUMBER(SEARCH("利用者", ラインリスト!$E$2:$E$500)), "利用者", "職員") = J$51)*
  (ラインリスト!$F$2:$F$500=$B80)*
  (ラインリスト!$D$2:$D$500&lt;&gt;"")*
  (ラインリスト!$E$2:$E$500&lt;&gt;"")*
  (ラインリスト!$F$2:$F$500&lt;&gt;"")
)</f>
        <v>0</v>
      </c>
      <c r="K80" s="108" cm="1">
        <f t="array" ref="K80">SUMPRODUCT(
  (ラインリスト!$D$2:$D$500=K$50)*
  (IF(ISNUMBER(SEARCH("利用者", ラインリスト!$E$2:$E$500)), "利用者", "職員") = K$51)*
  (ラインリスト!$F$2:$F$500=$B80)*
  (ラインリスト!$D$2:$D$500&lt;&gt;"")*
  (ラインリスト!$E$2:$E$500&lt;&gt;"")*
  (ラインリスト!$F$2:$F$500&lt;&gt;"")
)</f>
        <v>0</v>
      </c>
      <c r="L80" s="108" cm="1">
        <f t="array" ref="L80">SUMPRODUCT(
  (ラインリスト!$D$2:$D$500=L$50)*
  (IF(ISNUMBER(SEARCH("利用者", ラインリスト!$E$2:$E$500)), "利用者", "職員") = L$51)*
  (ラインリスト!$F$2:$F$500=$B80)*
  (ラインリスト!$D$2:$D$500&lt;&gt;"")*
  (ラインリスト!$E$2:$E$500&lt;&gt;"")*
  (ラインリスト!$F$2:$F$500&lt;&gt;"")
)</f>
        <v>0</v>
      </c>
    </row>
    <row r="81" spans="1:13" ht="0.15" customHeight="1">
      <c r="A81" s="95"/>
      <c r="B81" s="43">
        <f t="shared" si="9"/>
        <v>24</v>
      </c>
      <c r="C81" s="108" cm="1">
        <f t="array" ref="C81">SUMPRODUCT(
  (ラインリスト!$D$2:$D$500=C$50)*
  (IF(ISNUMBER(SEARCH("利用者", ラインリスト!$E$2:$E$500)), "利用者", "職員") = C$51)*
  (ラインリスト!$F$2:$F$500=$B81)*
  (ラインリスト!$D$2:$D$500&lt;&gt;"")*
  (ラインリスト!$E$2:$E$500&lt;&gt;"")*
  (ラインリスト!$F$2:$F$500&lt;&gt;"")
)</f>
        <v>0</v>
      </c>
      <c r="D81" s="108" cm="1">
        <f t="array" ref="D81">SUMPRODUCT(
  (ラインリスト!$D$2:$D$500=D$50)*
  (IF(ISNUMBER(SEARCH("利用者", ラインリスト!$E$2:$E$500)), "利用者", "職員") = D$51)*
  (ラインリスト!$F$2:$F$500=$B81)*
  (ラインリスト!$D$2:$D$500&lt;&gt;"")*
  (ラインリスト!$E$2:$E$500&lt;&gt;"")*
  (ラインリスト!$F$2:$F$500&lt;&gt;"")
)</f>
        <v>0</v>
      </c>
      <c r="E81" s="108" cm="1">
        <f t="array" ref="E81">SUMPRODUCT(
  (ラインリスト!$D$2:$D$500=E$50)*
  (IF(ISNUMBER(SEARCH("利用者", ラインリスト!$E$2:$E$500)), "利用者", "職員") = E$51)*
  (ラインリスト!$F$2:$F$500=$B81)*
  (ラインリスト!$D$2:$D$500&lt;&gt;"")*
  (ラインリスト!$E$2:$E$500&lt;&gt;"")*
  (ラインリスト!$F$2:$F$500&lt;&gt;"")
)</f>
        <v>0</v>
      </c>
      <c r="F81" s="108" cm="1">
        <f t="array" ref="F81">SUMPRODUCT(
  (ラインリスト!$D$2:$D$500=F$50)*
  (IF(ISNUMBER(SEARCH("利用者", ラインリスト!$E$2:$E$500)), "利用者", "職員") = F$51)*
  (ラインリスト!$F$2:$F$500=$B81)*
  (ラインリスト!$D$2:$D$500&lt;&gt;"")*
  (ラインリスト!$E$2:$E$500&lt;&gt;"")*
  (ラインリスト!$F$2:$F$500&lt;&gt;"")
)</f>
        <v>0</v>
      </c>
      <c r="G81" s="108" cm="1">
        <f t="array" ref="G81">SUMPRODUCT(
  (ラインリスト!$D$2:$D$500=G$50)*
  (IF(ISNUMBER(SEARCH("利用者", ラインリスト!$E$2:$E$500)), "利用者", "職員") = G$51)*
  (ラインリスト!$F$2:$F$500=$B81)*
  (ラインリスト!$D$2:$D$500&lt;&gt;"")*
  (ラインリスト!$E$2:$E$500&lt;&gt;"")*
  (ラインリスト!$F$2:$F$500&lt;&gt;"")
)</f>
        <v>0</v>
      </c>
      <c r="H81" s="108" cm="1">
        <f t="array" ref="H81">SUMPRODUCT(
  (ラインリスト!$D$2:$D$500=H$50)*
  (IF(ISNUMBER(SEARCH("利用者", ラインリスト!$E$2:$E$500)), "利用者", "職員") = H$51)*
  (ラインリスト!$F$2:$F$500=$B81)*
  (ラインリスト!$D$2:$D$500&lt;&gt;"")*
  (ラインリスト!$E$2:$E$500&lt;&gt;"")*
  (ラインリスト!$F$2:$F$500&lt;&gt;"")
)</f>
        <v>0</v>
      </c>
      <c r="I81" s="108" cm="1">
        <f t="array" ref="I81">SUMPRODUCT(
  (ラインリスト!$D$2:$D$500=I$50)*
  (IF(ISNUMBER(SEARCH("利用者", ラインリスト!$E$2:$E$500)), "利用者", "職員") = I$51)*
  (ラインリスト!$F$2:$F$500=$B81)*
  (ラインリスト!$D$2:$D$500&lt;&gt;"")*
  (ラインリスト!$E$2:$E$500&lt;&gt;"")*
  (ラインリスト!$F$2:$F$500&lt;&gt;"")
)</f>
        <v>0</v>
      </c>
      <c r="J81" s="108" cm="1">
        <f t="array" ref="J81">SUMPRODUCT(
  (ラインリスト!$D$2:$D$500=J$50)*
  (IF(ISNUMBER(SEARCH("利用者", ラインリスト!$E$2:$E$500)), "利用者", "職員") = J$51)*
  (ラインリスト!$F$2:$F$500=$B81)*
  (ラインリスト!$D$2:$D$500&lt;&gt;"")*
  (ラインリスト!$E$2:$E$500&lt;&gt;"")*
  (ラインリスト!$F$2:$F$500&lt;&gt;"")
)</f>
        <v>0</v>
      </c>
      <c r="K81" s="108" cm="1">
        <f t="array" ref="K81">SUMPRODUCT(
  (ラインリスト!$D$2:$D$500=K$50)*
  (IF(ISNUMBER(SEARCH("利用者", ラインリスト!$E$2:$E$500)), "利用者", "職員") = K$51)*
  (ラインリスト!$F$2:$F$500=$B81)*
  (ラインリスト!$D$2:$D$500&lt;&gt;"")*
  (ラインリスト!$E$2:$E$500&lt;&gt;"")*
  (ラインリスト!$F$2:$F$500&lt;&gt;"")
)</f>
        <v>0</v>
      </c>
      <c r="L81" s="108" cm="1">
        <f t="array" ref="L81">SUMPRODUCT(
  (ラインリスト!$D$2:$D$500=L$50)*
  (IF(ISNUMBER(SEARCH("利用者", ラインリスト!$E$2:$E$500)), "利用者", "職員") = L$51)*
  (ラインリスト!$F$2:$F$500=$B81)*
  (ラインリスト!$D$2:$D$500&lt;&gt;"")*
  (ラインリスト!$E$2:$E$500&lt;&gt;"")*
  (ラインリスト!$F$2:$F$500&lt;&gt;"")
)</f>
        <v>0</v>
      </c>
    </row>
    <row r="82" spans="1:13" ht="0.15" customHeight="1">
      <c r="A82" s="95"/>
      <c r="B82" s="43">
        <f t="shared" si="9"/>
        <v>25</v>
      </c>
      <c r="C82" s="108" cm="1">
        <f t="array" ref="C82">SUMPRODUCT(
  (ラインリスト!$D$2:$D$500=C$50)*
  (IF(ISNUMBER(SEARCH("利用者", ラインリスト!$E$2:$E$500)), "利用者", "職員") = C$51)*
  (ラインリスト!$F$2:$F$500=$B82)*
  (ラインリスト!$D$2:$D$500&lt;&gt;"")*
  (ラインリスト!$E$2:$E$500&lt;&gt;"")*
  (ラインリスト!$F$2:$F$500&lt;&gt;"")
)</f>
        <v>0</v>
      </c>
      <c r="D82" s="108" cm="1">
        <f t="array" ref="D82">SUMPRODUCT(
  (ラインリスト!$D$2:$D$500=D$50)*
  (IF(ISNUMBER(SEARCH("利用者", ラインリスト!$E$2:$E$500)), "利用者", "職員") = D$51)*
  (ラインリスト!$F$2:$F$500=$B82)*
  (ラインリスト!$D$2:$D$500&lt;&gt;"")*
  (ラインリスト!$E$2:$E$500&lt;&gt;"")*
  (ラインリスト!$F$2:$F$500&lt;&gt;"")
)</f>
        <v>0</v>
      </c>
      <c r="E82" s="108" cm="1">
        <f t="array" ref="E82">SUMPRODUCT(
  (ラインリスト!$D$2:$D$500=E$50)*
  (IF(ISNUMBER(SEARCH("利用者", ラインリスト!$E$2:$E$500)), "利用者", "職員") = E$51)*
  (ラインリスト!$F$2:$F$500=$B82)*
  (ラインリスト!$D$2:$D$500&lt;&gt;"")*
  (ラインリスト!$E$2:$E$500&lt;&gt;"")*
  (ラインリスト!$F$2:$F$500&lt;&gt;"")
)</f>
        <v>0</v>
      </c>
      <c r="F82" s="108" cm="1">
        <f t="array" ref="F82">SUMPRODUCT(
  (ラインリスト!$D$2:$D$500=F$50)*
  (IF(ISNUMBER(SEARCH("利用者", ラインリスト!$E$2:$E$500)), "利用者", "職員") = F$51)*
  (ラインリスト!$F$2:$F$500=$B82)*
  (ラインリスト!$D$2:$D$500&lt;&gt;"")*
  (ラインリスト!$E$2:$E$500&lt;&gt;"")*
  (ラインリスト!$F$2:$F$500&lt;&gt;"")
)</f>
        <v>0</v>
      </c>
      <c r="G82" s="108" cm="1">
        <f t="array" ref="G82">SUMPRODUCT(
  (ラインリスト!$D$2:$D$500=G$50)*
  (IF(ISNUMBER(SEARCH("利用者", ラインリスト!$E$2:$E$500)), "利用者", "職員") = G$51)*
  (ラインリスト!$F$2:$F$500=$B82)*
  (ラインリスト!$D$2:$D$500&lt;&gt;"")*
  (ラインリスト!$E$2:$E$500&lt;&gt;"")*
  (ラインリスト!$F$2:$F$500&lt;&gt;"")
)</f>
        <v>0</v>
      </c>
      <c r="H82" s="108" cm="1">
        <f t="array" ref="H82">SUMPRODUCT(
  (ラインリスト!$D$2:$D$500=H$50)*
  (IF(ISNUMBER(SEARCH("利用者", ラインリスト!$E$2:$E$500)), "利用者", "職員") = H$51)*
  (ラインリスト!$F$2:$F$500=$B82)*
  (ラインリスト!$D$2:$D$500&lt;&gt;"")*
  (ラインリスト!$E$2:$E$500&lt;&gt;"")*
  (ラインリスト!$F$2:$F$500&lt;&gt;"")
)</f>
        <v>0</v>
      </c>
      <c r="I82" s="108" cm="1">
        <f t="array" ref="I82">SUMPRODUCT(
  (ラインリスト!$D$2:$D$500=I$50)*
  (IF(ISNUMBER(SEARCH("利用者", ラインリスト!$E$2:$E$500)), "利用者", "職員") = I$51)*
  (ラインリスト!$F$2:$F$500=$B82)*
  (ラインリスト!$D$2:$D$500&lt;&gt;"")*
  (ラインリスト!$E$2:$E$500&lt;&gt;"")*
  (ラインリスト!$F$2:$F$500&lt;&gt;"")
)</f>
        <v>0</v>
      </c>
      <c r="J82" s="108" cm="1">
        <f t="array" ref="J82">SUMPRODUCT(
  (ラインリスト!$D$2:$D$500=J$50)*
  (IF(ISNUMBER(SEARCH("利用者", ラインリスト!$E$2:$E$500)), "利用者", "職員") = J$51)*
  (ラインリスト!$F$2:$F$500=$B82)*
  (ラインリスト!$D$2:$D$500&lt;&gt;"")*
  (ラインリスト!$E$2:$E$500&lt;&gt;"")*
  (ラインリスト!$F$2:$F$500&lt;&gt;"")
)</f>
        <v>0</v>
      </c>
      <c r="K82" s="108" cm="1">
        <f t="array" ref="K82">SUMPRODUCT(
  (ラインリスト!$D$2:$D$500=K$50)*
  (IF(ISNUMBER(SEARCH("利用者", ラインリスト!$E$2:$E$500)), "利用者", "職員") = K$51)*
  (ラインリスト!$F$2:$F$500=$B82)*
  (ラインリスト!$D$2:$D$500&lt;&gt;"")*
  (ラインリスト!$E$2:$E$500&lt;&gt;"")*
  (ラインリスト!$F$2:$F$500&lt;&gt;"")
)</f>
        <v>0</v>
      </c>
      <c r="L82" s="108" cm="1">
        <f t="array" ref="L82">SUMPRODUCT(
  (ラインリスト!$D$2:$D$500=L$50)*
  (IF(ISNUMBER(SEARCH("利用者", ラインリスト!$E$2:$E$500)), "利用者", "職員") = L$51)*
  (ラインリスト!$F$2:$F$500=$B82)*
  (ラインリスト!$D$2:$D$500&lt;&gt;"")*
  (ラインリスト!$E$2:$E$500&lt;&gt;"")*
  (ラインリスト!$F$2:$F$500&lt;&gt;"")
)</f>
        <v>0</v>
      </c>
    </row>
    <row r="83" spans="1:13" ht="0.15" customHeight="1">
      <c r="A83" s="95"/>
      <c r="B83" s="43">
        <f t="shared" si="9"/>
        <v>26</v>
      </c>
      <c r="C83" s="108" cm="1">
        <f t="array" ref="C83">SUMPRODUCT(
  (ラインリスト!$D$2:$D$500=C$50)*
  (IF(ISNUMBER(SEARCH("利用者", ラインリスト!$E$2:$E$500)), "利用者", "職員") = C$51)*
  (ラインリスト!$F$2:$F$500=$B83)*
  (ラインリスト!$D$2:$D$500&lt;&gt;"")*
  (ラインリスト!$E$2:$E$500&lt;&gt;"")*
  (ラインリスト!$F$2:$F$500&lt;&gt;"")
)</f>
        <v>0</v>
      </c>
      <c r="D83" s="108" cm="1">
        <f t="array" ref="D83">SUMPRODUCT(
  (ラインリスト!$D$2:$D$500=D$50)*
  (IF(ISNUMBER(SEARCH("利用者", ラインリスト!$E$2:$E$500)), "利用者", "職員") = D$51)*
  (ラインリスト!$F$2:$F$500=$B83)*
  (ラインリスト!$D$2:$D$500&lt;&gt;"")*
  (ラインリスト!$E$2:$E$500&lt;&gt;"")*
  (ラインリスト!$F$2:$F$500&lt;&gt;"")
)</f>
        <v>0</v>
      </c>
      <c r="E83" s="108" cm="1">
        <f t="array" ref="E83">SUMPRODUCT(
  (ラインリスト!$D$2:$D$500=E$50)*
  (IF(ISNUMBER(SEARCH("利用者", ラインリスト!$E$2:$E$500)), "利用者", "職員") = E$51)*
  (ラインリスト!$F$2:$F$500=$B83)*
  (ラインリスト!$D$2:$D$500&lt;&gt;"")*
  (ラインリスト!$E$2:$E$500&lt;&gt;"")*
  (ラインリスト!$F$2:$F$500&lt;&gt;"")
)</f>
        <v>0</v>
      </c>
      <c r="F83" s="108" cm="1">
        <f t="array" ref="F83">SUMPRODUCT(
  (ラインリスト!$D$2:$D$500=F$50)*
  (IF(ISNUMBER(SEARCH("利用者", ラインリスト!$E$2:$E$500)), "利用者", "職員") = F$51)*
  (ラインリスト!$F$2:$F$500=$B83)*
  (ラインリスト!$D$2:$D$500&lt;&gt;"")*
  (ラインリスト!$E$2:$E$500&lt;&gt;"")*
  (ラインリスト!$F$2:$F$500&lt;&gt;"")
)</f>
        <v>0</v>
      </c>
      <c r="G83" s="108" cm="1">
        <f t="array" ref="G83">SUMPRODUCT(
  (ラインリスト!$D$2:$D$500=G$50)*
  (IF(ISNUMBER(SEARCH("利用者", ラインリスト!$E$2:$E$500)), "利用者", "職員") = G$51)*
  (ラインリスト!$F$2:$F$500=$B83)*
  (ラインリスト!$D$2:$D$500&lt;&gt;"")*
  (ラインリスト!$E$2:$E$500&lt;&gt;"")*
  (ラインリスト!$F$2:$F$500&lt;&gt;"")
)</f>
        <v>0</v>
      </c>
      <c r="H83" s="108" cm="1">
        <f t="array" ref="H83">SUMPRODUCT(
  (ラインリスト!$D$2:$D$500=H$50)*
  (IF(ISNUMBER(SEARCH("利用者", ラインリスト!$E$2:$E$500)), "利用者", "職員") = H$51)*
  (ラインリスト!$F$2:$F$500=$B83)*
  (ラインリスト!$D$2:$D$500&lt;&gt;"")*
  (ラインリスト!$E$2:$E$500&lt;&gt;"")*
  (ラインリスト!$F$2:$F$500&lt;&gt;"")
)</f>
        <v>0</v>
      </c>
      <c r="I83" s="108" cm="1">
        <f t="array" ref="I83">SUMPRODUCT(
  (ラインリスト!$D$2:$D$500=I$50)*
  (IF(ISNUMBER(SEARCH("利用者", ラインリスト!$E$2:$E$500)), "利用者", "職員") = I$51)*
  (ラインリスト!$F$2:$F$500=$B83)*
  (ラインリスト!$D$2:$D$500&lt;&gt;"")*
  (ラインリスト!$E$2:$E$500&lt;&gt;"")*
  (ラインリスト!$F$2:$F$500&lt;&gt;"")
)</f>
        <v>0</v>
      </c>
      <c r="J83" s="108" cm="1">
        <f t="array" ref="J83">SUMPRODUCT(
  (ラインリスト!$D$2:$D$500=J$50)*
  (IF(ISNUMBER(SEARCH("利用者", ラインリスト!$E$2:$E$500)), "利用者", "職員") = J$51)*
  (ラインリスト!$F$2:$F$500=$B83)*
  (ラインリスト!$D$2:$D$500&lt;&gt;"")*
  (ラインリスト!$E$2:$E$500&lt;&gt;"")*
  (ラインリスト!$F$2:$F$500&lt;&gt;"")
)</f>
        <v>0</v>
      </c>
      <c r="K83" s="108" cm="1">
        <f t="array" ref="K83">SUMPRODUCT(
  (ラインリスト!$D$2:$D$500=K$50)*
  (IF(ISNUMBER(SEARCH("利用者", ラインリスト!$E$2:$E$500)), "利用者", "職員") = K$51)*
  (ラインリスト!$F$2:$F$500=$B83)*
  (ラインリスト!$D$2:$D$500&lt;&gt;"")*
  (ラインリスト!$E$2:$E$500&lt;&gt;"")*
  (ラインリスト!$F$2:$F$500&lt;&gt;"")
)</f>
        <v>0</v>
      </c>
      <c r="L83" s="108" cm="1">
        <f t="array" ref="L83">SUMPRODUCT(
  (ラインリスト!$D$2:$D$500=L$50)*
  (IF(ISNUMBER(SEARCH("利用者", ラインリスト!$E$2:$E$500)), "利用者", "職員") = L$51)*
  (ラインリスト!$F$2:$F$500=$B83)*
  (ラインリスト!$D$2:$D$500&lt;&gt;"")*
  (ラインリスト!$E$2:$E$500&lt;&gt;"")*
  (ラインリスト!$F$2:$F$500&lt;&gt;"")
)</f>
        <v>0</v>
      </c>
    </row>
    <row r="84" spans="1:13" ht="0.15" customHeight="1">
      <c r="A84" s="95"/>
      <c r="B84" s="43">
        <f t="shared" si="9"/>
        <v>27</v>
      </c>
      <c r="C84" s="108" cm="1">
        <f t="array" ref="C84">SUMPRODUCT(
  (ラインリスト!$D$2:$D$500=C$50)*
  (IF(ISNUMBER(SEARCH("利用者", ラインリスト!$E$2:$E$500)), "利用者", "職員") = C$51)*
  (ラインリスト!$F$2:$F$500=$B84)*
  (ラインリスト!$D$2:$D$500&lt;&gt;"")*
  (ラインリスト!$E$2:$E$500&lt;&gt;"")*
  (ラインリスト!$F$2:$F$500&lt;&gt;"")
)</f>
        <v>0</v>
      </c>
      <c r="D84" s="108" cm="1">
        <f t="array" ref="D84">SUMPRODUCT(
  (ラインリスト!$D$2:$D$500=D$50)*
  (IF(ISNUMBER(SEARCH("利用者", ラインリスト!$E$2:$E$500)), "利用者", "職員") = D$51)*
  (ラインリスト!$F$2:$F$500=$B84)*
  (ラインリスト!$D$2:$D$500&lt;&gt;"")*
  (ラインリスト!$E$2:$E$500&lt;&gt;"")*
  (ラインリスト!$F$2:$F$500&lt;&gt;"")
)</f>
        <v>0</v>
      </c>
      <c r="E84" s="108" cm="1">
        <f t="array" ref="E84">SUMPRODUCT(
  (ラインリスト!$D$2:$D$500=E$50)*
  (IF(ISNUMBER(SEARCH("利用者", ラインリスト!$E$2:$E$500)), "利用者", "職員") = E$51)*
  (ラインリスト!$F$2:$F$500=$B84)*
  (ラインリスト!$D$2:$D$500&lt;&gt;"")*
  (ラインリスト!$E$2:$E$500&lt;&gt;"")*
  (ラインリスト!$F$2:$F$500&lt;&gt;"")
)</f>
        <v>0</v>
      </c>
      <c r="F84" s="108" cm="1">
        <f t="array" ref="F84">SUMPRODUCT(
  (ラインリスト!$D$2:$D$500=F$50)*
  (IF(ISNUMBER(SEARCH("利用者", ラインリスト!$E$2:$E$500)), "利用者", "職員") = F$51)*
  (ラインリスト!$F$2:$F$500=$B84)*
  (ラインリスト!$D$2:$D$500&lt;&gt;"")*
  (ラインリスト!$E$2:$E$500&lt;&gt;"")*
  (ラインリスト!$F$2:$F$500&lt;&gt;"")
)</f>
        <v>0</v>
      </c>
      <c r="G84" s="108" cm="1">
        <f t="array" ref="G84">SUMPRODUCT(
  (ラインリスト!$D$2:$D$500=G$50)*
  (IF(ISNUMBER(SEARCH("利用者", ラインリスト!$E$2:$E$500)), "利用者", "職員") = G$51)*
  (ラインリスト!$F$2:$F$500=$B84)*
  (ラインリスト!$D$2:$D$500&lt;&gt;"")*
  (ラインリスト!$E$2:$E$500&lt;&gt;"")*
  (ラインリスト!$F$2:$F$500&lt;&gt;"")
)</f>
        <v>0</v>
      </c>
      <c r="H84" s="108" cm="1">
        <f t="array" ref="H84">SUMPRODUCT(
  (ラインリスト!$D$2:$D$500=H$50)*
  (IF(ISNUMBER(SEARCH("利用者", ラインリスト!$E$2:$E$500)), "利用者", "職員") = H$51)*
  (ラインリスト!$F$2:$F$500=$B84)*
  (ラインリスト!$D$2:$D$500&lt;&gt;"")*
  (ラインリスト!$E$2:$E$500&lt;&gt;"")*
  (ラインリスト!$F$2:$F$500&lt;&gt;"")
)</f>
        <v>0</v>
      </c>
      <c r="I84" s="108" cm="1">
        <f t="array" ref="I84">SUMPRODUCT(
  (ラインリスト!$D$2:$D$500=I$50)*
  (IF(ISNUMBER(SEARCH("利用者", ラインリスト!$E$2:$E$500)), "利用者", "職員") = I$51)*
  (ラインリスト!$F$2:$F$500=$B84)*
  (ラインリスト!$D$2:$D$500&lt;&gt;"")*
  (ラインリスト!$E$2:$E$500&lt;&gt;"")*
  (ラインリスト!$F$2:$F$500&lt;&gt;"")
)</f>
        <v>0</v>
      </c>
      <c r="J84" s="108" cm="1">
        <f t="array" ref="J84">SUMPRODUCT(
  (ラインリスト!$D$2:$D$500=J$50)*
  (IF(ISNUMBER(SEARCH("利用者", ラインリスト!$E$2:$E$500)), "利用者", "職員") = J$51)*
  (ラインリスト!$F$2:$F$500=$B84)*
  (ラインリスト!$D$2:$D$500&lt;&gt;"")*
  (ラインリスト!$E$2:$E$500&lt;&gt;"")*
  (ラインリスト!$F$2:$F$500&lt;&gt;"")
)</f>
        <v>0</v>
      </c>
      <c r="K84" s="108" cm="1">
        <f t="array" ref="K84">SUMPRODUCT(
  (ラインリスト!$D$2:$D$500=K$50)*
  (IF(ISNUMBER(SEARCH("利用者", ラインリスト!$E$2:$E$500)), "利用者", "職員") = K$51)*
  (ラインリスト!$F$2:$F$500=$B84)*
  (ラインリスト!$D$2:$D$500&lt;&gt;"")*
  (ラインリスト!$E$2:$E$500&lt;&gt;"")*
  (ラインリスト!$F$2:$F$500&lt;&gt;"")
)</f>
        <v>0</v>
      </c>
      <c r="L84" s="108" cm="1">
        <f t="array" ref="L84">SUMPRODUCT(
  (ラインリスト!$D$2:$D$500=L$50)*
  (IF(ISNUMBER(SEARCH("利用者", ラインリスト!$E$2:$E$500)), "利用者", "職員") = L$51)*
  (ラインリスト!$F$2:$F$500=$B84)*
  (ラインリスト!$D$2:$D$500&lt;&gt;"")*
  (ラインリスト!$E$2:$E$500&lt;&gt;"")*
  (ラインリスト!$F$2:$F$500&lt;&gt;"")
)</f>
        <v>0</v>
      </c>
    </row>
    <row r="85" spans="1:13" ht="0.15" customHeight="1">
      <c r="A85" s="95"/>
      <c r="B85" s="43">
        <f t="shared" si="9"/>
        <v>28</v>
      </c>
      <c r="C85" s="108" cm="1">
        <f t="array" ref="C85">SUMPRODUCT(
  (ラインリスト!$D$2:$D$500=C$50)*
  (IF(ISNUMBER(SEARCH("利用者", ラインリスト!$E$2:$E$500)), "利用者", "職員") = C$51)*
  (ラインリスト!$F$2:$F$500=$B85)*
  (ラインリスト!$D$2:$D$500&lt;&gt;"")*
  (ラインリスト!$E$2:$E$500&lt;&gt;"")*
  (ラインリスト!$F$2:$F$500&lt;&gt;"")
)</f>
        <v>0</v>
      </c>
      <c r="D85" s="108" cm="1">
        <f t="array" ref="D85">SUMPRODUCT(
  (ラインリスト!$D$2:$D$500=D$50)*
  (IF(ISNUMBER(SEARCH("利用者", ラインリスト!$E$2:$E$500)), "利用者", "職員") = D$51)*
  (ラインリスト!$F$2:$F$500=$B85)*
  (ラインリスト!$D$2:$D$500&lt;&gt;"")*
  (ラインリスト!$E$2:$E$500&lt;&gt;"")*
  (ラインリスト!$F$2:$F$500&lt;&gt;"")
)</f>
        <v>0</v>
      </c>
      <c r="E85" s="108" cm="1">
        <f t="array" ref="E85">SUMPRODUCT(
  (ラインリスト!$D$2:$D$500=E$50)*
  (IF(ISNUMBER(SEARCH("利用者", ラインリスト!$E$2:$E$500)), "利用者", "職員") = E$51)*
  (ラインリスト!$F$2:$F$500=$B85)*
  (ラインリスト!$D$2:$D$500&lt;&gt;"")*
  (ラインリスト!$E$2:$E$500&lt;&gt;"")*
  (ラインリスト!$F$2:$F$500&lt;&gt;"")
)</f>
        <v>0</v>
      </c>
      <c r="F85" s="108" cm="1">
        <f t="array" ref="F85">SUMPRODUCT(
  (ラインリスト!$D$2:$D$500=F$50)*
  (IF(ISNUMBER(SEARCH("利用者", ラインリスト!$E$2:$E$500)), "利用者", "職員") = F$51)*
  (ラインリスト!$F$2:$F$500=$B85)*
  (ラインリスト!$D$2:$D$500&lt;&gt;"")*
  (ラインリスト!$E$2:$E$500&lt;&gt;"")*
  (ラインリスト!$F$2:$F$500&lt;&gt;"")
)</f>
        <v>0</v>
      </c>
      <c r="G85" s="108" cm="1">
        <f t="array" ref="G85">SUMPRODUCT(
  (ラインリスト!$D$2:$D$500=G$50)*
  (IF(ISNUMBER(SEARCH("利用者", ラインリスト!$E$2:$E$500)), "利用者", "職員") = G$51)*
  (ラインリスト!$F$2:$F$500=$B85)*
  (ラインリスト!$D$2:$D$500&lt;&gt;"")*
  (ラインリスト!$E$2:$E$500&lt;&gt;"")*
  (ラインリスト!$F$2:$F$500&lt;&gt;"")
)</f>
        <v>0</v>
      </c>
      <c r="H85" s="108" cm="1">
        <f t="array" ref="H85">SUMPRODUCT(
  (ラインリスト!$D$2:$D$500=H$50)*
  (IF(ISNUMBER(SEARCH("利用者", ラインリスト!$E$2:$E$500)), "利用者", "職員") = H$51)*
  (ラインリスト!$F$2:$F$500=$B85)*
  (ラインリスト!$D$2:$D$500&lt;&gt;"")*
  (ラインリスト!$E$2:$E$500&lt;&gt;"")*
  (ラインリスト!$F$2:$F$500&lt;&gt;"")
)</f>
        <v>0</v>
      </c>
      <c r="I85" s="108" cm="1">
        <f t="array" ref="I85">SUMPRODUCT(
  (ラインリスト!$D$2:$D$500=I$50)*
  (IF(ISNUMBER(SEARCH("利用者", ラインリスト!$E$2:$E$500)), "利用者", "職員") = I$51)*
  (ラインリスト!$F$2:$F$500=$B85)*
  (ラインリスト!$D$2:$D$500&lt;&gt;"")*
  (ラインリスト!$E$2:$E$500&lt;&gt;"")*
  (ラインリスト!$F$2:$F$500&lt;&gt;"")
)</f>
        <v>0</v>
      </c>
      <c r="J85" s="108" cm="1">
        <f t="array" ref="J85">SUMPRODUCT(
  (ラインリスト!$D$2:$D$500=J$50)*
  (IF(ISNUMBER(SEARCH("利用者", ラインリスト!$E$2:$E$500)), "利用者", "職員") = J$51)*
  (ラインリスト!$F$2:$F$500=$B85)*
  (ラインリスト!$D$2:$D$500&lt;&gt;"")*
  (ラインリスト!$E$2:$E$500&lt;&gt;"")*
  (ラインリスト!$F$2:$F$500&lt;&gt;"")
)</f>
        <v>0</v>
      </c>
      <c r="K85" s="108" cm="1">
        <f t="array" ref="K85">SUMPRODUCT(
  (ラインリスト!$D$2:$D$500=K$50)*
  (IF(ISNUMBER(SEARCH("利用者", ラインリスト!$E$2:$E$500)), "利用者", "職員") = K$51)*
  (ラインリスト!$F$2:$F$500=$B85)*
  (ラインリスト!$D$2:$D$500&lt;&gt;"")*
  (ラインリスト!$E$2:$E$500&lt;&gt;"")*
  (ラインリスト!$F$2:$F$500&lt;&gt;"")
)</f>
        <v>0</v>
      </c>
      <c r="L85" s="108" cm="1">
        <f t="array" ref="L85">SUMPRODUCT(
  (ラインリスト!$D$2:$D$500=L$50)*
  (IF(ISNUMBER(SEARCH("利用者", ラインリスト!$E$2:$E$500)), "利用者", "職員") = L$51)*
  (ラインリスト!$F$2:$F$500=$B85)*
  (ラインリスト!$D$2:$D$500&lt;&gt;"")*
  (ラインリスト!$E$2:$E$500&lt;&gt;"")*
  (ラインリスト!$F$2:$F$500&lt;&gt;"")
)</f>
        <v>0</v>
      </c>
    </row>
    <row r="86" spans="1:13" ht="0.15" customHeight="1">
      <c r="A86" s="95"/>
      <c r="B86" s="43">
        <f t="shared" si="9"/>
        <v>29</v>
      </c>
      <c r="C86" s="108" cm="1">
        <f t="array" ref="C86">SUMPRODUCT(
  (ラインリスト!$D$2:$D$500=C$50)*
  (IF(ISNUMBER(SEARCH("利用者", ラインリスト!$E$2:$E$500)), "利用者", "職員") = C$51)*
  (ラインリスト!$F$2:$F$500=$B86)*
  (ラインリスト!$D$2:$D$500&lt;&gt;"")*
  (ラインリスト!$E$2:$E$500&lt;&gt;"")*
  (ラインリスト!$F$2:$F$500&lt;&gt;"")
)</f>
        <v>0</v>
      </c>
      <c r="D86" s="108" cm="1">
        <f t="array" ref="D86">SUMPRODUCT(
  (ラインリスト!$D$2:$D$500=D$50)*
  (IF(ISNUMBER(SEARCH("利用者", ラインリスト!$E$2:$E$500)), "利用者", "職員") = D$51)*
  (ラインリスト!$F$2:$F$500=$B86)*
  (ラインリスト!$D$2:$D$500&lt;&gt;"")*
  (ラインリスト!$E$2:$E$500&lt;&gt;"")*
  (ラインリスト!$F$2:$F$500&lt;&gt;"")
)</f>
        <v>0</v>
      </c>
      <c r="E86" s="108" cm="1">
        <f t="array" ref="E86">SUMPRODUCT(
  (ラインリスト!$D$2:$D$500=E$50)*
  (IF(ISNUMBER(SEARCH("利用者", ラインリスト!$E$2:$E$500)), "利用者", "職員") = E$51)*
  (ラインリスト!$F$2:$F$500=$B86)*
  (ラインリスト!$D$2:$D$500&lt;&gt;"")*
  (ラインリスト!$E$2:$E$500&lt;&gt;"")*
  (ラインリスト!$F$2:$F$500&lt;&gt;"")
)</f>
        <v>0</v>
      </c>
      <c r="F86" s="108" cm="1">
        <f t="array" ref="F86">SUMPRODUCT(
  (ラインリスト!$D$2:$D$500=F$50)*
  (IF(ISNUMBER(SEARCH("利用者", ラインリスト!$E$2:$E$500)), "利用者", "職員") = F$51)*
  (ラインリスト!$F$2:$F$500=$B86)*
  (ラインリスト!$D$2:$D$500&lt;&gt;"")*
  (ラインリスト!$E$2:$E$500&lt;&gt;"")*
  (ラインリスト!$F$2:$F$500&lt;&gt;"")
)</f>
        <v>0</v>
      </c>
      <c r="G86" s="108" cm="1">
        <f t="array" ref="G86">SUMPRODUCT(
  (ラインリスト!$D$2:$D$500=G$50)*
  (IF(ISNUMBER(SEARCH("利用者", ラインリスト!$E$2:$E$500)), "利用者", "職員") = G$51)*
  (ラインリスト!$F$2:$F$500=$B86)*
  (ラインリスト!$D$2:$D$500&lt;&gt;"")*
  (ラインリスト!$E$2:$E$500&lt;&gt;"")*
  (ラインリスト!$F$2:$F$500&lt;&gt;"")
)</f>
        <v>0</v>
      </c>
      <c r="H86" s="108" cm="1">
        <f t="array" ref="H86">SUMPRODUCT(
  (ラインリスト!$D$2:$D$500=H$50)*
  (IF(ISNUMBER(SEARCH("利用者", ラインリスト!$E$2:$E$500)), "利用者", "職員") = H$51)*
  (ラインリスト!$F$2:$F$500=$B86)*
  (ラインリスト!$D$2:$D$500&lt;&gt;"")*
  (ラインリスト!$E$2:$E$500&lt;&gt;"")*
  (ラインリスト!$F$2:$F$500&lt;&gt;"")
)</f>
        <v>0</v>
      </c>
      <c r="I86" s="108" cm="1">
        <f t="array" ref="I86">SUMPRODUCT(
  (ラインリスト!$D$2:$D$500=I$50)*
  (IF(ISNUMBER(SEARCH("利用者", ラインリスト!$E$2:$E$500)), "利用者", "職員") = I$51)*
  (ラインリスト!$F$2:$F$500=$B86)*
  (ラインリスト!$D$2:$D$500&lt;&gt;"")*
  (ラインリスト!$E$2:$E$500&lt;&gt;"")*
  (ラインリスト!$F$2:$F$500&lt;&gt;"")
)</f>
        <v>0</v>
      </c>
      <c r="J86" s="108" cm="1">
        <f t="array" ref="J86">SUMPRODUCT(
  (ラインリスト!$D$2:$D$500=J$50)*
  (IF(ISNUMBER(SEARCH("利用者", ラインリスト!$E$2:$E$500)), "利用者", "職員") = J$51)*
  (ラインリスト!$F$2:$F$500=$B86)*
  (ラインリスト!$D$2:$D$500&lt;&gt;"")*
  (ラインリスト!$E$2:$E$500&lt;&gt;"")*
  (ラインリスト!$F$2:$F$500&lt;&gt;"")
)</f>
        <v>0</v>
      </c>
      <c r="K86" s="108" cm="1">
        <f t="array" ref="K86">SUMPRODUCT(
  (ラインリスト!$D$2:$D$500=K$50)*
  (IF(ISNUMBER(SEARCH("利用者", ラインリスト!$E$2:$E$500)), "利用者", "職員") = K$51)*
  (ラインリスト!$F$2:$F$500=$B86)*
  (ラインリスト!$D$2:$D$500&lt;&gt;"")*
  (ラインリスト!$E$2:$E$500&lt;&gt;"")*
  (ラインリスト!$F$2:$F$500&lt;&gt;"")
)</f>
        <v>0</v>
      </c>
      <c r="L86" s="108" cm="1">
        <f t="array" ref="L86">SUMPRODUCT(
  (ラインリスト!$D$2:$D$500=L$50)*
  (IF(ISNUMBER(SEARCH("利用者", ラインリスト!$E$2:$E$500)), "利用者", "職員") = L$51)*
  (ラインリスト!$F$2:$F$500=$B86)*
  (ラインリスト!$D$2:$D$500&lt;&gt;"")*
  (ラインリスト!$E$2:$E$500&lt;&gt;"")*
  (ラインリスト!$F$2:$F$500&lt;&gt;"")
)</f>
        <v>0</v>
      </c>
    </row>
    <row r="87" spans="1:13" ht="0.15" customHeight="1">
      <c r="A87" s="95"/>
    </row>
    <row r="88" spans="1:13" ht="17" customHeight="1" thickTop="1">
      <c r="A88" s="95"/>
      <c r="B88" s="70" t="s">
        <v>88</v>
      </c>
      <c r="C88" s="71">
        <f>SUM(C57:C86)</f>
        <v>0</v>
      </c>
      <c r="D88" s="71">
        <f t="shared" ref="D88:L88" si="10">SUM(D57:D86)</f>
        <v>0</v>
      </c>
      <c r="E88" s="71">
        <f t="shared" si="10"/>
        <v>0</v>
      </c>
      <c r="F88" s="71">
        <f t="shared" si="10"/>
        <v>0</v>
      </c>
      <c r="G88" s="71">
        <f t="shared" si="10"/>
        <v>0</v>
      </c>
      <c r="H88" s="71">
        <f t="shared" si="10"/>
        <v>0</v>
      </c>
      <c r="I88" s="71">
        <f t="shared" si="10"/>
        <v>0</v>
      </c>
      <c r="J88" s="71">
        <f t="shared" si="10"/>
        <v>0</v>
      </c>
      <c r="K88" s="71">
        <f t="shared" si="10"/>
        <v>0</v>
      </c>
      <c r="L88" s="71">
        <f t="shared" si="10"/>
        <v>0</v>
      </c>
      <c r="M88" s="71">
        <f>SUM(C88:L88)</f>
        <v>0</v>
      </c>
    </row>
    <row r="90" spans="1:13" ht="0.15" customHeight="1">
      <c r="A90" s="95" t="s">
        <v>104</v>
      </c>
      <c r="B90" s="35" t="e">
        <f>TEXT($B$1,"G/標準")&amp;TEXT($C$92,"G/標準")&amp;"における属性別"&amp;TEXT($B$2,"G/標準")&amp;"の発生状況　
　（"&amp;TEXT($B$12,"m月d日")&amp;"～"&amp;TEXT($B$4,"m月d日")&amp;"の発生状況、"&amp;TEXT($B$4,"m月d日")&amp;"時点、n="&amp;TEXT($L$130,"G/標準")&amp;"）"</f>
        <v>#VALUE!</v>
      </c>
    </row>
    <row r="91" spans="1:13">
      <c r="A91" s="96"/>
      <c r="B91" s="64" t="s">
        <v>83</v>
      </c>
      <c r="C91" s="72" t="e">
        <f>C130/C94</f>
        <v>#VALUE!</v>
      </c>
      <c r="D91" s="73" t="e">
        <f t="shared" ref="D91:K91" si="11">D130/D94</f>
        <v>#VALUE!</v>
      </c>
      <c r="E91" s="73" t="e">
        <f t="shared" si="11"/>
        <v>#VALUE!</v>
      </c>
      <c r="F91" s="73" t="e">
        <f t="shared" si="11"/>
        <v>#VALUE!</v>
      </c>
      <c r="G91" s="73" t="e">
        <f t="shared" si="11"/>
        <v>#VALUE!</v>
      </c>
      <c r="H91" s="73" t="e">
        <f t="shared" si="11"/>
        <v>#VALUE!</v>
      </c>
      <c r="I91" s="73" t="e">
        <f t="shared" si="11"/>
        <v>#VALUE!</v>
      </c>
      <c r="J91" s="73" t="e">
        <f t="shared" si="11"/>
        <v>#VALUE!</v>
      </c>
      <c r="K91" s="73" t="e">
        <f t="shared" si="11"/>
        <v>#VALUE!</v>
      </c>
    </row>
    <row r="92" spans="1:13">
      <c r="A92" s="96"/>
      <c r="B92" s="65" t="s">
        <v>89</v>
      </c>
      <c r="C92" s="79" t="str">
        <f>C50</f>
        <v/>
      </c>
      <c r="D92" s="80" t="str">
        <f>$C$92</f>
        <v/>
      </c>
      <c r="E92" s="74" t="str">
        <f t="shared" ref="E92:K92" si="12">$C$92</f>
        <v/>
      </c>
      <c r="F92" s="74" t="str">
        <f t="shared" si="12"/>
        <v/>
      </c>
      <c r="G92" s="74" t="str">
        <f t="shared" si="12"/>
        <v/>
      </c>
      <c r="H92" s="74" t="str">
        <f t="shared" si="12"/>
        <v/>
      </c>
      <c r="I92" s="74" t="str">
        <f t="shared" si="12"/>
        <v/>
      </c>
      <c r="J92" s="74" t="str">
        <f t="shared" si="12"/>
        <v/>
      </c>
      <c r="K92" s="74" t="str">
        <f t="shared" si="12"/>
        <v/>
      </c>
    </row>
    <row r="93" spans="1:13" ht="18" thickBot="1">
      <c r="A93" s="96"/>
      <c r="B93" s="64" t="s">
        <v>96</v>
      </c>
      <c r="C93" s="74" t="s">
        <v>13</v>
      </c>
      <c r="D93" s="74" t="s">
        <v>14</v>
      </c>
      <c r="E93" s="74" t="s">
        <v>8</v>
      </c>
      <c r="F93" s="74" t="s">
        <v>15</v>
      </c>
      <c r="G93" s="74" t="s">
        <v>16</v>
      </c>
      <c r="H93" s="107" t="str" cm="1">
        <f t="array" ref="H93">_xlfn.LET(
  _xlpm.Eraw, ラインリスト!$E$2:$E$500,
  _xlpm.Ecol, TRIM(SUBSTITUTE(SUBSTITUTE(SUBSTITUTE(_xlpm.Eraw,"（","("),"）",")"),CHAR(10)," ")),
  _xlpm.isHeader, (ISNUMBER(SEARCH("属性",_xlpm.Ecol)))*(ISNUMBER(SEARCH("利用者",_xlpm.Ecol)))*(ISNUMBER(SEARCH("職種",_xlpm.Ecol))),
  _xlpm.isBase, (ISNUMBER(SEARCH("利用者",_xlpm.Ecol)) + ISNUMBER(SEARCH("介護",_xlpm.Ecol)) + ISNUMBER(SEARCH("看護",_xlpm.Ecol)) + ISNUMBER(SEARCH("リハビリ",_xlpm.Ecol)) + ISNUMBER(SEARCH("調理",_xlpm.Ecol)))&gt;0,
  _xlpm.listV, _xlfn._xlws.SORT(_xlfn.UNIQUE(_xlfn._xlws.FILTER(_xlpm.Ecol, (_xlpm.Ecol&lt;&gt;"") * NOT(_xlpm.isHeader) * NOT(_xlpm.isBase)))),
  _xlpm.n, COLUMNS($H$8:$K$8),
  _xlpm.k, MIN(_xlpm.n, ROWS(_xlpm.listV)),
  _xlpm.out, IF(_xlpm.k&gt;0, TRANSPOSE(INDEX(_xlpm.listV, _xlfn.SEQUENCE(_xlpm.k))), ""),
  IFERROR(_xlpm.out, "")
)</f>
        <v/>
      </c>
      <c r="I93" s="66"/>
      <c r="J93" s="66"/>
      <c r="K93" s="66"/>
    </row>
    <row r="94" spans="1:13" ht="18.5" thickTop="1" thickBot="1">
      <c r="A94" s="96"/>
      <c r="B94" s="65" t="s">
        <v>97</v>
      </c>
      <c r="C94" s="67" t="s">
        <v>87</v>
      </c>
      <c r="D94" s="67" t="s">
        <v>87</v>
      </c>
      <c r="E94" s="67" t="s">
        <v>87</v>
      </c>
      <c r="F94" s="67" t="s">
        <v>87</v>
      </c>
      <c r="G94" s="67" t="s">
        <v>87</v>
      </c>
      <c r="H94" s="67" t="s">
        <v>87</v>
      </c>
      <c r="I94" s="67" t="s">
        <v>87</v>
      </c>
      <c r="J94" s="67" t="s">
        <v>87</v>
      </c>
      <c r="K94" s="67" t="s">
        <v>87</v>
      </c>
    </row>
    <row r="95" spans="1:13" ht="0.15" customHeight="1" thickTop="1">
      <c r="A95" s="96"/>
      <c r="B95" s="47"/>
      <c r="C95" s="44" t="str">
        <f>TEXT(C92,"G/標準")&amp;TEXT(C93,"G/標準")&amp;"(n="&amp;TEXT(IF(SUM(C99:C128),SUM(C99:C128),0),"G/標準")&amp;")"</f>
        <v>利用者(n=0)</v>
      </c>
      <c r="D95" s="44" t="str">
        <f t="shared" ref="D95:J95" si="13">TEXT(D92,"G/標準")&amp;TEXT(D93,"G/標準")&amp;"(n="&amp;TEXT(IF(SUM(D99:D128),SUM(D99:D128),0),"G/標準")&amp;")"</f>
        <v>介護職(n=0)</v>
      </c>
      <c r="E95" s="44" t="str">
        <f t="shared" si="13"/>
        <v>看護師(n=0)</v>
      </c>
      <c r="F95" s="44" t="str">
        <f t="shared" si="13"/>
        <v>リハビリスタッフ(n=0)</v>
      </c>
      <c r="G95" s="44" t="str">
        <f t="shared" si="13"/>
        <v>調理師(n=0)</v>
      </c>
      <c r="H95" s="44" t="str">
        <f t="shared" si="13"/>
        <v>(n=0)</v>
      </c>
      <c r="I95" s="44" t="str">
        <f t="shared" si="13"/>
        <v>0(n=0)</v>
      </c>
      <c r="J95" s="44" t="str">
        <f t="shared" si="13"/>
        <v>0(n=0)</v>
      </c>
      <c r="K95" s="44" t="str">
        <f>TEXT(K92,"G/標準")&amp;TEXT(K93,"G/標準")&amp;"(n="&amp;TEXT(IF(SUM(K99:K128),SUM(K99:K128),0),"G/標準")&amp;")"</f>
        <v>0(n=0)</v>
      </c>
    </row>
    <row r="96" spans="1:13" ht="0.15" customHeight="1" thickTop="1">
      <c r="A96" s="96"/>
      <c r="B96" s="45">
        <f t="shared" ref="B96:B97" si="14">B97-1</f>
        <v>-3</v>
      </c>
      <c r="C96" s="42">
        <f>COUNTIFS(ラインリスト!$F:$F,$B96,ラインリスト!$D:$D,C$92)</f>
        <v>0</v>
      </c>
      <c r="D96" s="42">
        <f>COUNTIFS(ラインリスト!$F:$F,$B96,ラインリスト!$D:$D,D$92)</f>
        <v>0</v>
      </c>
      <c r="E96" s="42">
        <f>COUNTIFS(ラインリスト!$F:$F,$B96,ラインリスト!$D:$D,E$92)</f>
        <v>0</v>
      </c>
      <c r="F96" s="42">
        <f>COUNTIFS(ラインリスト!$F:$F,$B96,ラインリスト!$D:$D,F$92)</f>
        <v>0</v>
      </c>
      <c r="G96" s="42">
        <f>COUNTIFS(ラインリスト!$F:$F,$B96,ラインリスト!$D:$D,G$92)</f>
        <v>0</v>
      </c>
      <c r="H96" s="42">
        <f>COUNTIFS(ラインリスト!$F:$F,$B96,ラインリスト!$D:$D,H$92)</f>
        <v>0</v>
      </c>
      <c r="I96" s="42">
        <f>COUNTIFS(ラインリスト!$F:$F,$B96,ラインリスト!$D:$D,I$92)</f>
        <v>0</v>
      </c>
      <c r="J96" s="42">
        <f>COUNTIFS(ラインリスト!$F:$F,$B96,ラインリスト!$D:$D,J$92)</f>
        <v>0</v>
      </c>
      <c r="K96" s="42">
        <f>M91</f>
        <v>0</v>
      </c>
    </row>
    <row r="97" spans="1:11" ht="0.15" customHeight="1" thickTop="1">
      <c r="A97" s="96"/>
      <c r="B97" s="45">
        <f t="shared" si="14"/>
        <v>-2</v>
      </c>
      <c r="C97" s="42">
        <f>COUNTIFS(ラインリスト!$F:$F,$B97,ラインリスト!$D:$D,C$92)</f>
        <v>0</v>
      </c>
      <c r="D97" s="42">
        <f>COUNTIFS(ラインリスト!$F:$F,$B97,ラインリスト!$D:$D,D$92)</f>
        <v>0</v>
      </c>
      <c r="E97" s="42">
        <f>COUNTIFS(ラインリスト!$F:$F,$B97,ラインリスト!$D:$D,E$92)</f>
        <v>0</v>
      </c>
      <c r="F97" s="42">
        <f>COUNTIFS(ラインリスト!$F:$F,$B97,ラインリスト!$D:$D,F$92)</f>
        <v>0</v>
      </c>
      <c r="G97" s="42">
        <f>COUNTIFS(ラインリスト!$F:$F,$B97,ラインリスト!$D:$D,G$92)</f>
        <v>0</v>
      </c>
      <c r="H97" s="42">
        <f>COUNTIFS(ラインリスト!$F:$F,$B97,ラインリスト!$D:$D,H$92)</f>
        <v>0</v>
      </c>
      <c r="I97" s="42">
        <f>COUNTIFS(ラインリスト!$F:$F,$B97,ラインリスト!$D:$D,I$92)</f>
        <v>0</v>
      </c>
      <c r="J97" s="42">
        <f>COUNTIFS(ラインリスト!$F:$F,$B97,ラインリスト!$D:$D,J$92)</f>
        <v>0</v>
      </c>
      <c r="K97" s="42">
        <f>COUNTIFS(ラインリスト!$F:$F,$B97,ラインリスト!$D:$D,K$92)</f>
        <v>0</v>
      </c>
    </row>
    <row r="98" spans="1:11" ht="0.15" customHeight="1" thickTop="1">
      <c r="A98" s="96"/>
      <c r="B98" s="45">
        <f>B99-1</f>
        <v>-1</v>
      </c>
      <c r="C98" s="42">
        <f>COUNTIFS(ラインリスト!$F:$F,$B98,ラインリスト!$D:$D,C$92)</f>
        <v>0</v>
      </c>
      <c r="D98" s="42">
        <f>COUNTIFS(ラインリスト!$F:$F,$B98,ラインリスト!$D:$D,D$92)</f>
        <v>0</v>
      </c>
      <c r="E98" s="42">
        <f>COUNTIFS(ラインリスト!$F:$F,$B98,ラインリスト!$D:$D,E$92)</f>
        <v>0</v>
      </c>
      <c r="F98" s="42">
        <f>COUNTIFS(ラインリスト!$F:$F,$B98,ラインリスト!$D:$D,F$92)</f>
        <v>0</v>
      </c>
      <c r="G98" s="42">
        <f>COUNTIFS(ラインリスト!$F:$F,$B98,ラインリスト!$D:$D,G$92)</f>
        <v>0</v>
      </c>
      <c r="H98" s="42">
        <f>COUNTIFS(ラインリスト!$F:$F,$B98,ラインリスト!$D:$D,H$92)</f>
        <v>0</v>
      </c>
      <c r="I98" s="42">
        <f>COUNTIFS(ラインリスト!$F:$F,$B98,ラインリスト!$D:$D,I$92)</f>
        <v>0</v>
      </c>
      <c r="J98" s="42">
        <f>COUNTIFS(ラインリスト!$F:$F,$B98,ラインリスト!$D:$D,J$92)</f>
        <v>0</v>
      </c>
      <c r="K98" s="42">
        <f>COUNTIFS(ラインリスト!$F:$F,$B98,ラインリスト!$D:$D,K$92)</f>
        <v>0</v>
      </c>
    </row>
    <row r="99" spans="1:11" ht="0.15" customHeight="1" thickTop="1">
      <c r="A99" s="96"/>
      <c r="B99" s="43">
        <f>ラインリスト!$F$3</f>
        <v>0</v>
      </c>
      <c r="C99" s="42">
        <f>COUNTIFS(ラインリスト!$F:$F,$B99,ラインリスト!$D:$D,C$92,ラインリスト!$E:$E,C$93)</f>
        <v>0</v>
      </c>
      <c r="D99" s="42">
        <f>COUNTIFS(ラインリスト!$F:$F,$B99,ラインリスト!$D:$D,D$92,ラインリスト!$E:$E,D$93)</f>
        <v>0</v>
      </c>
      <c r="E99" s="42">
        <f>COUNTIFS(ラインリスト!$F:$F,$B99,ラインリスト!$D:$D,E$92,ラインリスト!$E:$E,E$93)</f>
        <v>0</v>
      </c>
      <c r="F99" s="42">
        <f>COUNTIFS(ラインリスト!$F:$F,$B99,ラインリスト!$D:$D,F$92,ラインリスト!$E:$E,F$93)</f>
        <v>0</v>
      </c>
      <c r="G99" s="42">
        <f>COUNTIFS(ラインリスト!$F:$F,$B99,ラインリスト!$D:$D,G$92,ラインリスト!$E:$E,G$93)</f>
        <v>0</v>
      </c>
      <c r="H99" s="42">
        <f>COUNTIFS(ラインリスト!$F:$F,$B99,ラインリスト!$D:$D,H$92,ラインリスト!$E:$E,H$93)</f>
        <v>0</v>
      </c>
      <c r="I99" s="42">
        <f>COUNTIFS(ラインリスト!$F:$F,$B99,ラインリスト!$D:$D,I$92,ラインリスト!$E:$E,I$93)</f>
        <v>0</v>
      </c>
      <c r="J99" s="42">
        <f>COUNTIFS(ラインリスト!$F:$F,$B99,ラインリスト!$D:$D,J$92,ラインリスト!$E:$E,J$93)</f>
        <v>0</v>
      </c>
      <c r="K99" s="42">
        <f>COUNTIFS(ラインリスト!$F:$F,$B99,ラインリスト!$D:$D,K$92,ラインリスト!$E:$E,K$93)</f>
        <v>0</v>
      </c>
    </row>
    <row r="100" spans="1:11" ht="0.15" customHeight="1" thickTop="1">
      <c r="A100" s="96"/>
      <c r="B100" s="43">
        <f>B99+1</f>
        <v>1</v>
      </c>
      <c r="C100" s="42">
        <f>COUNTIFS(ラインリスト!$F:$F,$B100,ラインリスト!$D:$D,C$92,ラインリスト!$E:$E,C$93)</f>
        <v>0</v>
      </c>
      <c r="D100" s="42">
        <f>COUNTIFS(ラインリスト!$F:$F,$B100,ラインリスト!$D:$D,D$92,ラインリスト!$E:$E,D$93)</f>
        <v>0</v>
      </c>
      <c r="E100" s="42">
        <f>COUNTIFS(ラインリスト!$F:$F,$B100,ラインリスト!$D:$D,E$92,ラインリスト!$E:$E,E$93)</f>
        <v>0</v>
      </c>
      <c r="F100" s="42">
        <f>COUNTIFS(ラインリスト!$F:$F,$B100,ラインリスト!$D:$D,F$92,ラインリスト!$E:$E,F$93)</f>
        <v>0</v>
      </c>
      <c r="G100" s="42">
        <f>COUNTIFS(ラインリスト!$F:$F,$B100,ラインリスト!$D:$D,G$92,ラインリスト!$E:$E,G$93)</f>
        <v>0</v>
      </c>
      <c r="H100" s="42">
        <f>COUNTIFS(ラインリスト!$F:$F,$B100,ラインリスト!$D:$D,H$92,ラインリスト!$E:$E,H$93)</f>
        <v>0</v>
      </c>
      <c r="I100" s="42">
        <f>COUNTIFS(ラインリスト!$F:$F,$B100,ラインリスト!$D:$D,I$92,ラインリスト!$E:$E,I$93)</f>
        <v>0</v>
      </c>
      <c r="J100" s="42">
        <f>COUNTIFS(ラインリスト!$F:$F,$B100,ラインリスト!$D:$D,J$92,ラインリスト!$E:$E,J$93)</f>
        <v>0</v>
      </c>
      <c r="K100" s="42">
        <f>COUNTIFS(ラインリスト!$F:$F,$B100,ラインリスト!$D:$D,K$92,ラインリスト!$E:$E,K$93)</f>
        <v>0</v>
      </c>
    </row>
    <row r="101" spans="1:11" ht="0.15" customHeight="1" thickTop="1">
      <c r="A101" s="96"/>
      <c r="B101" s="43">
        <f t="shared" ref="B101:B128" si="15">B100+1</f>
        <v>2</v>
      </c>
      <c r="C101" s="42">
        <f>COUNTIFS(ラインリスト!$F:$F,$B101,ラインリスト!$D:$D,C$92,ラインリスト!$E:$E,C$93)</f>
        <v>0</v>
      </c>
      <c r="D101" s="42">
        <f>COUNTIFS(ラインリスト!$F:$F,$B101,ラインリスト!$D:$D,D$92,ラインリスト!$E:$E,D$93)</f>
        <v>0</v>
      </c>
      <c r="E101" s="42">
        <f>COUNTIFS(ラインリスト!$F:$F,$B101,ラインリスト!$D:$D,E$92,ラインリスト!$E:$E,E$93)</f>
        <v>0</v>
      </c>
      <c r="F101" s="42">
        <f>COUNTIFS(ラインリスト!$F:$F,$B101,ラインリスト!$D:$D,F$92,ラインリスト!$E:$E,F$93)</f>
        <v>0</v>
      </c>
      <c r="G101" s="42">
        <f>COUNTIFS(ラインリスト!$F:$F,$B101,ラインリスト!$D:$D,G$92,ラインリスト!$E:$E,G$93)</f>
        <v>0</v>
      </c>
      <c r="H101" s="42">
        <f>COUNTIFS(ラインリスト!$F:$F,$B101,ラインリスト!$D:$D,H$92,ラインリスト!$E:$E,H$93)</f>
        <v>0</v>
      </c>
      <c r="I101" s="42">
        <f>COUNTIFS(ラインリスト!$F:$F,$B101,ラインリスト!$D:$D,I$92,ラインリスト!$E:$E,I$93)</f>
        <v>0</v>
      </c>
      <c r="J101" s="42">
        <f>COUNTIFS(ラインリスト!$F:$F,$B101,ラインリスト!$D:$D,J$92,ラインリスト!$E:$E,J$93)</f>
        <v>0</v>
      </c>
      <c r="K101" s="42">
        <f>COUNTIFS(ラインリスト!$F:$F,$B101,ラインリスト!$D:$D,K$92,ラインリスト!$E:$E,K$93)</f>
        <v>0</v>
      </c>
    </row>
    <row r="102" spans="1:11" ht="0.15" customHeight="1" thickTop="1">
      <c r="A102" s="96"/>
      <c r="B102" s="43">
        <f t="shared" si="15"/>
        <v>3</v>
      </c>
      <c r="C102" s="42">
        <f>COUNTIFS(ラインリスト!$F:$F,$B102,ラインリスト!$D:$D,C$92,ラインリスト!$E:$E,C$93)</f>
        <v>0</v>
      </c>
      <c r="D102" s="42">
        <f>COUNTIFS(ラインリスト!$F:$F,$B102,ラインリスト!$D:$D,D$92,ラインリスト!$E:$E,D$93)</f>
        <v>0</v>
      </c>
      <c r="E102" s="42">
        <f>COUNTIFS(ラインリスト!$F:$F,$B102,ラインリスト!$D:$D,E$92,ラインリスト!$E:$E,E$93)</f>
        <v>0</v>
      </c>
      <c r="F102" s="42">
        <f>COUNTIFS(ラインリスト!$F:$F,$B102,ラインリスト!$D:$D,F$92,ラインリスト!$E:$E,F$93)</f>
        <v>0</v>
      </c>
      <c r="G102" s="42">
        <f>COUNTIFS(ラインリスト!$F:$F,$B102,ラインリスト!$D:$D,G$92,ラインリスト!$E:$E,G$93)</f>
        <v>0</v>
      </c>
      <c r="H102" s="42">
        <f>COUNTIFS(ラインリスト!$F:$F,$B102,ラインリスト!$D:$D,H$92,ラインリスト!$E:$E,H$93)</f>
        <v>0</v>
      </c>
      <c r="I102" s="42">
        <f>COUNTIFS(ラインリスト!$F:$F,$B102,ラインリスト!$D:$D,I$92,ラインリスト!$E:$E,I$93)</f>
        <v>0</v>
      </c>
      <c r="J102" s="42">
        <f>COUNTIFS(ラインリスト!$F:$F,$B102,ラインリスト!$D:$D,J$92,ラインリスト!$E:$E,J$93)</f>
        <v>0</v>
      </c>
      <c r="K102" s="42">
        <f>COUNTIFS(ラインリスト!$F:$F,$B102,ラインリスト!$D:$D,K$92,ラインリスト!$E:$E,K$93)</f>
        <v>0</v>
      </c>
    </row>
    <row r="103" spans="1:11" ht="0.15" customHeight="1" thickTop="1">
      <c r="A103" s="96"/>
      <c r="B103" s="43">
        <f t="shared" si="15"/>
        <v>4</v>
      </c>
      <c r="C103" s="42">
        <f>COUNTIFS(ラインリスト!$F:$F,$B103,ラインリスト!$D:$D,C$92,ラインリスト!$E:$E,C$93)</f>
        <v>0</v>
      </c>
      <c r="D103" s="42">
        <f>COUNTIFS(ラインリスト!$F:$F,$B103,ラインリスト!$D:$D,D$92,ラインリスト!$E:$E,D$93)</f>
        <v>0</v>
      </c>
      <c r="E103" s="42">
        <f>COUNTIFS(ラインリスト!$F:$F,$B103,ラインリスト!$D:$D,E$92,ラインリスト!$E:$E,E$93)</f>
        <v>0</v>
      </c>
      <c r="F103" s="42">
        <f>COUNTIFS(ラインリスト!$F:$F,$B103,ラインリスト!$D:$D,F$92,ラインリスト!$E:$E,F$93)</f>
        <v>0</v>
      </c>
      <c r="G103" s="42">
        <f>COUNTIFS(ラインリスト!$F:$F,$B103,ラインリスト!$D:$D,G$92,ラインリスト!$E:$E,G$93)</f>
        <v>0</v>
      </c>
      <c r="H103" s="42">
        <f>COUNTIFS(ラインリスト!$F:$F,$B103,ラインリスト!$D:$D,H$92,ラインリスト!$E:$E,H$93)</f>
        <v>0</v>
      </c>
      <c r="I103" s="42">
        <f>COUNTIFS(ラインリスト!$F:$F,$B103,ラインリスト!$D:$D,I$92,ラインリスト!$E:$E,I$93)</f>
        <v>0</v>
      </c>
      <c r="J103" s="42">
        <f>COUNTIFS(ラインリスト!$F:$F,$B103,ラインリスト!$D:$D,J$92,ラインリスト!$E:$E,J$93)</f>
        <v>0</v>
      </c>
      <c r="K103" s="42">
        <f>COUNTIFS(ラインリスト!$F:$F,$B103,ラインリスト!$D:$D,K$92,ラインリスト!$E:$E,K$93)</f>
        <v>0</v>
      </c>
    </row>
    <row r="104" spans="1:11" ht="0.15" customHeight="1" thickTop="1">
      <c r="A104" s="96"/>
      <c r="B104" s="43">
        <f t="shared" si="15"/>
        <v>5</v>
      </c>
      <c r="C104" s="42">
        <f>COUNTIFS(ラインリスト!$F:$F,$B104,ラインリスト!$D:$D,C$92,ラインリスト!$E:$E,C$93)</f>
        <v>0</v>
      </c>
      <c r="D104" s="42">
        <f>COUNTIFS(ラインリスト!$F:$F,$B104,ラインリスト!$D:$D,D$92,ラインリスト!$E:$E,D$93)</f>
        <v>0</v>
      </c>
      <c r="E104" s="42">
        <f>COUNTIFS(ラインリスト!$F:$F,$B104,ラインリスト!$D:$D,E$92,ラインリスト!$E:$E,E$93)</f>
        <v>0</v>
      </c>
      <c r="F104" s="42">
        <f>COUNTIFS(ラインリスト!$F:$F,$B104,ラインリスト!$D:$D,F$92,ラインリスト!$E:$E,F$93)</f>
        <v>0</v>
      </c>
      <c r="G104" s="42">
        <f>COUNTIFS(ラインリスト!$F:$F,$B104,ラインリスト!$D:$D,G$92,ラインリスト!$E:$E,G$93)</f>
        <v>0</v>
      </c>
      <c r="H104" s="42">
        <f>COUNTIFS(ラインリスト!$F:$F,$B104,ラインリスト!$D:$D,H$92,ラインリスト!$E:$E,H$93)</f>
        <v>0</v>
      </c>
      <c r="I104" s="42">
        <f>COUNTIFS(ラインリスト!$F:$F,$B104,ラインリスト!$D:$D,I$92,ラインリスト!$E:$E,I$93)</f>
        <v>0</v>
      </c>
      <c r="J104" s="42">
        <f>COUNTIFS(ラインリスト!$F:$F,$B104,ラインリスト!$D:$D,J$92,ラインリスト!$E:$E,J$93)</f>
        <v>0</v>
      </c>
      <c r="K104" s="42">
        <f>COUNTIFS(ラインリスト!$F:$F,$B104,ラインリスト!$D:$D,K$92,ラインリスト!$E:$E,K$93)</f>
        <v>0</v>
      </c>
    </row>
    <row r="105" spans="1:11" ht="0.15" customHeight="1" thickTop="1">
      <c r="A105" s="96"/>
      <c r="B105" s="43">
        <f t="shared" si="15"/>
        <v>6</v>
      </c>
      <c r="C105" s="42">
        <f>COUNTIFS(ラインリスト!$F:$F,$B105,ラインリスト!$D:$D,C$92,ラインリスト!$E:$E,C$93)</f>
        <v>0</v>
      </c>
      <c r="D105" s="42">
        <f>COUNTIFS(ラインリスト!$F:$F,$B105,ラインリスト!$D:$D,D$92,ラインリスト!$E:$E,D$93)</f>
        <v>0</v>
      </c>
      <c r="E105" s="42">
        <f>COUNTIFS(ラインリスト!$F:$F,$B105,ラインリスト!$D:$D,E$92,ラインリスト!$E:$E,E$93)</f>
        <v>0</v>
      </c>
      <c r="F105" s="42">
        <f>COUNTIFS(ラインリスト!$F:$F,$B105,ラインリスト!$D:$D,F$92,ラインリスト!$E:$E,F$93)</f>
        <v>0</v>
      </c>
      <c r="G105" s="42">
        <f>COUNTIFS(ラインリスト!$F:$F,$B105,ラインリスト!$D:$D,G$92,ラインリスト!$E:$E,G$93)</f>
        <v>0</v>
      </c>
      <c r="H105" s="42">
        <f>COUNTIFS(ラインリスト!$F:$F,$B105,ラインリスト!$D:$D,H$92,ラインリスト!$E:$E,H$93)</f>
        <v>0</v>
      </c>
      <c r="I105" s="42">
        <f>COUNTIFS(ラインリスト!$F:$F,$B105,ラインリスト!$D:$D,I$92,ラインリスト!$E:$E,I$93)</f>
        <v>0</v>
      </c>
      <c r="J105" s="42">
        <f>COUNTIFS(ラインリスト!$F:$F,$B105,ラインリスト!$D:$D,J$92,ラインリスト!$E:$E,J$93)</f>
        <v>0</v>
      </c>
      <c r="K105" s="42">
        <f>COUNTIFS(ラインリスト!$F:$F,$B105,ラインリスト!$D:$D,K$92,ラインリスト!$E:$E,K$93)</f>
        <v>0</v>
      </c>
    </row>
    <row r="106" spans="1:11" ht="0.15" customHeight="1" thickTop="1">
      <c r="A106" s="96"/>
      <c r="B106" s="43">
        <f t="shared" si="15"/>
        <v>7</v>
      </c>
      <c r="C106" s="42">
        <f>COUNTIFS(ラインリスト!$F:$F,$B106,ラインリスト!$D:$D,C$92,ラインリスト!$E:$E,C$93)</f>
        <v>0</v>
      </c>
      <c r="D106" s="42">
        <f>COUNTIFS(ラインリスト!$F:$F,$B106,ラインリスト!$D:$D,D$92,ラインリスト!$E:$E,D$93)</f>
        <v>0</v>
      </c>
      <c r="E106" s="42">
        <f>COUNTIFS(ラインリスト!$F:$F,$B106,ラインリスト!$D:$D,E$92,ラインリスト!$E:$E,E$93)</f>
        <v>0</v>
      </c>
      <c r="F106" s="42">
        <f>COUNTIFS(ラインリスト!$F:$F,$B106,ラインリスト!$D:$D,F$92,ラインリスト!$E:$E,F$93)</f>
        <v>0</v>
      </c>
      <c r="G106" s="42">
        <f>COUNTIFS(ラインリスト!$F:$F,$B106,ラインリスト!$D:$D,G$92,ラインリスト!$E:$E,G$93)</f>
        <v>0</v>
      </c>
      <c r="H106" s="42">
        <f>COUNTIFS(ラインリスト!$F:$F,$B106,ラインリスト!$D:$D,H$92,ラインリスト!$E:$E,H$93)</f>
        <v>0</v>
      </c>
      <c r="I106" s="42">
        <f>COUNTIFS(ラインリスト!$F:$F,$B106,ラインリスト!$D:$D,I$92,ラインリスト!$E:$E,I$93)</f>
        <v>0</v>
      </c>
      <c r="J106" s="42">
        <f>COUNTIFS(ラインリスト!$F:$F,$B106,ラインリスト!$D:$D,J$92,ラインリスト!$E:$E,J$93)</f>
        <v>0</v>
      </c>
      <c r="K106" s="42">
        <f>COUNTIFS(ラインリスト!$F:$F,$B106,ラインリスト!$D:$D,K$92,ラインリスト!$E:$E,K$93)</f>
        <v>0</v>
      </c>
    </row>
    <row r="107" spans="1:11" ht="0.15" customHeight="1" thickTop="1">
      <c r="A107" s="96"/>
      <c r="B107" s="43">
        <f t="shared" si="15"/>
        <v>8</v>
      </c>
      <c r="C107" s="42">
        <f>COUNTIFS(ラインリスト!$F:$F,$B107,ラインリスト!$D:$D,C$92,ラインリスト!$E:$E,C$93)</f>
        <v>0</v>
      </c>
      <c r="D107" s="42">
        <f>COUNTIFS(ラインリスト!$F:$F,$B107,ラインリスト!$D:$D,D$92,ラインリスト!$E:$E,D$93)</f>
        <v>0</v>
      </c>
      <c r="E107" s="42">
        <f>COUNTIFS(ラインリスト!$F:$F,$B107,ラインリスト!$D:$D,E$92,ラインリスト!$E:$E,E$93)</f>
        <v>0</v>
      </c>
      <c r="F107" s="42">
        <f>COUNTIFS(ラインリスト!$F:$F,$B107,ラインリスト!$D:$D,F$92,ラインリスト!$E:$E,F$93)</f>
        <v>0</v>
      </c>
      <c r="G107" s="42">
        <f>COUNTIFS(ラインリスト!$F:$F,$B107,ラインリスト!$D:$D,G$92,ラインリスト!$E:$E,G$93)</f>
        <v>0</v>
      </c>
      <c r="H107" s="42">
        <f>COUNTIFS(ラインリスト!$F:$F,$B107,ラインリスト!$D:$D,H$92,ラインリスト!$E:$E,H$93)</f>
        <v>0</v>
      </c>
      <c r="I107" s="42">
        <f>COUNTIFS(ラインリスト!$F:$F,$B107,ラインリスト!$D:$D,I$92,ラインリスト!$E:$E,I$93)</f>
        <v>0</v>
      </c>
      <c r="J107" s="42">
        <f>COUNTIFS(ラインリスト!$F:$F,$B107,ラインリスト!$D:$D,J$92,ラインリスト!$E:$E,J$93)</f>
        <v>0</v>
      </c>
      <c r="K107" s="42">
        <f>COUNTIFS(ラインリスト!$F:$F,$B107,ラインリスト!$D:$D,K$92,ラインリスト!$E:$E,K$93)</f>
        <v>0</v>
      </c>
    </row>
    <row r="108" spans="1:11" ht="0.15" customHeight="1" thickTop="1">
      <c r="A108" s="96"/>
      <c r="B108" s="43">
        <f t="shared" si="15"/>
        <v>9</v>
      </c>
      <c r="C108" s="42">
        <f>COUNTIFS(ラインリスト!$F:$F,$B108,ラインリスト!$D:$D,C$92,ラインリスト!$E:$E,C$93)</f>
        <v>0</v>
      </c>
      <c r="D108" s="42">
        <f>COUNTIFS(ラインリスト!$F:$F,$B108,ラインリスト!$D:$D,D$92,ラインリスト!$E:$E,D$93)</f>
        <v>0</v>
      </c>
      <c r="E108" s="42">
        <f>COUNTIFS(ラインリスト!$F:$F,$B108,ラインリスト!$D:$D,E$92,ラインリスト!$E:$E,E$93)</f>
        <v>0</v>
      </c>
      <c r="F108" s="42">
        <f>COUNTIFS(ラインリスト!$F:$F,$B108,ラインリスト!$D:$D,F$92,ラインリスト!$E:$E,F$93)</f>
        <v>0</v>
      </c>
      <c r="G108" s="42">
        <f>COUNTIFS(ラインリスト!$F:$F,$B108,ラインリスト!$D:$D,G$92,ラインリスト!$E:$E,G$93)</f>
        <v>0</v>
      </c>
      <c r="H108" s="42">
        <f>COUNTIFS(ラインリスト!$F:$F,$B108,ラインリスト!$D:$D,H$92,ラインリスト!$E:$E,H$93)</f>
        <v>0</v>
      </c>
      <c r="I108" s="42">
        <f>COUNTIFS(ラインリスト!$F:$F,$B108,ラインリスト!$D:$D,I$92,ラインリスト!$E:$E,I$93)</f>
        <v>0</v>
      </c>
      <c r="J108" s="42">
        <f>COUNTIFS(ラインリスト!$F:$F,$B108,ラインリスト!$D:$D,J$92,ラインリスト!$E:$E,J$93)</f>
        <v>0</v>
      </c>
      <c r="K108" s="42">
        <f>COUNTIFS(ラインリスト!$F:$F,$B108,ラインリスト!$D:$D,K$92,ラインリスト!$E:$E,K$93)</f>
        <v>0</v>
      </c>
    </row>
    <row r="109" spans="1:11" ht="0.15" customHeight="1" thickTop="1">
      <c r="A109" s="96"/>
      <c r="B109" s="43">
        <f t="shared" si="15"/>
        <v>10</v>
      </c>
      <c r="C109" s="42">
        <f>COUNTIFS(ラインリスト!$F:$F,$B109,ラインリスト!$D:$D,C$92,ラインリスト!$E:$E,C$93)</f>
        <v>0</v>
      </c>
      <c r="D109" s="42">
        <f>COUNTIFS(ラインリスト!$F:$F,$B109,ラインリスト!$D:$D,D$92,ラインリスト!$E:$E,D$93)</f>
        <v>0</v>
      </c>
      <c r="E109" s="42">
        <f>COUNTIFS(ラインリスト!$F:$F,$B109,ラインリスト!$D:$D,E$92,ラインリスト!$E:$E,E$93)</f>
        <v>0</v>
      </c>
      <c r="F109" s="42">
        <f>COUNTIFS(ラインリスト!$F:$F,$B109,ラインリスト!$D:$D,F$92,ラインリスト!$E:$E,F$93)</f>
        <v>0</v>
      </c>
      <c r="G109" s="42">
        <f>COUNTIFS(ラインリスト!$F:$F,$B109,ラインリスト!$D:$D,G$92,ラインリスト!$E:$E,G$93)</f>
        <v>0</v>
      </c>
      <c r="H109" s="42">
        <f>COUNTIFS(ラインリスト!$F:$F,$B109,ラインリスト!$D:$D,H$92,ラインリスト!$E:$E,H$93)</f>
        <v>0</v>
      </c>
      <c r="I109" s="42">
        <f>COUNTIFS(ラインリスト!$F:$F,$B109,ラインリスト!$D:$D,I$92,ラインリスト!$E:$E,I$93)</f>
        <v>0</v>
      </c>
      <c r="J109" s="42">
        <f>COUNTIFS(ラインリスト!$F:$F,$B109,ラインリスト!$D:$D,J$92,ラインリスト!$E:$E,J$93)</f>
        <v>0</v>
      </c>
      <c r="K109" s="42">
        <f>COUNTIFS(ラインリスト!$F:$F,$B109,ラインリスト!$D:$D,K$92,ラインリスト!$E:$E,K$93)</f>
        <v>0</v>
      </c>
    </row>
    <row r="110" spans="1:11" ht="0.15" customHeight="1" thickTop="1">
      <c r="A110" s="96"/>
      <c r="B110" s="43">
        <f t="shared" si="15"/>
        <v>11</v>
      </c>
      <c r="C110" s="42">
        <f>COUNTIFS(ラインリスト!$F:$F,$B110,ラインリスト!$D:$D,C$92,ラインリスト!$E:$E,C$93)</f>
        <v>0</v>
      </c>
      <c r="D110" s="42">
        <f>COUNTIFS(ラインリスト!$F:$F,$B110,ラインリスト!$D:$D,D$92,ラインリスト!$E:$E,D$93)</f>
        <v>0</v>
      </c>
      <c r="E110" s="42">
        <f>COUNTIFS(ラインリスト!$F:$F,$B110,ラインリスト!$D:$D,E$92,ラインリスト!$E:$E,E$93)</f>
        <v>0</v>
      </c>
      <c r="F110" s="42">
        <f>COUNTIFS(ラインリスト!$F:$F,$B110,ラインリスト!$D:$D,F$92,ラインリスト!$E:$E,F$93)</f>
        <v>0</v>
      </c>
      <c r="G110" s="42">
        <f>COUNTIFS(ラインリスト!$F:$F,$B110,ラインリスト!$D:$D,G$92,ラインリスト!$E:$E,G$93)</f>
        <v>0</v>
      </c>
      <c r="H110" s="42">
        <f>COUNTIFS(ラインリスト!$F:$F,$B110,ラインリスト!$D:$D,H$92,ラインリスト!$E:$E,H$93)</f>
        <v>0</v>
      </c>
      <c r="I110" s="42">
        <f>COUNTIFS(ラインリスト!$F:$F,$B110,ラインリスト!$D:$D,I$92,ラインリスト!$E:$E,I$93)</f>
        <v>0</v>
      </c>
      <c r="J110" s="42">
        <f>COUNTIFS(ラインリスト!$F:$F,$B110,ラインリスト!$D:$D,J$92,ラインリスト!$E:$E,J$93)</f>
        <v>0</v>
      </c>
      <c r="K110" s="42">
        <f>COUNTIFS(ラインリスト!$F:$F,$B110,ラインリスト!$D:$D,K$92,ラインリスト!$E:$E,K$93)</f>
        <v>0</v>
      </c>
    </row>
    <row r="111" spans="1:11" ht="0.15" customHeight="1" thickTop="1">
      <c r="A111" s="96"/>
      <c r="B111" s="43">
        <f t="shared" si="15"/>
        <v>12</v>
      </c>
      <c r="C111" s="42">
        <f>COUNTIFS(ラインリスト!$F:$F,$B111,ラインリスト!$D:$D,C$92,ラインリスト!$E:$E,C$93)</f>
        <v>0</v>
      </c>
      <c r="D111" s="42">
        <f>COUNTIFS(ラインリスト!$F:$F,$B111,ラインリスト!$D:$D,D$92,ラインリスト!$E:$E,D$93)</f>
        <v>0</v>
      </c>
      <c r="E111" s="42">
        <f>COUNTIFS(ラインリスト!$F:$F,$B111,ラインリスト!$D:$D,E$92,ラインリスト!$E:$E,E$93)</f>
        <v>0</v>
      </c>
      <c r="F111" s="42">
        <f>COUNTIFS(ラインリスト!$F:$F,$B111,ラインリスト!$D:$D,F$92,ラインリスト!$E:$E,F$93)</f>
        <v>0</v>
      </c>
      <c r="G111" s="42">
        <f>COUNTIFS(ラインリスト!$F:$F,$B111,ラインリスト!$D:$D,G$92,ラインリスト!$E:$E,G$93)</f>
        <v>0</v>
      </c>
      <c r="H111" s="42">
        <f>COUNTIFS(ラインリスト!$F:$F,$B111,ラインリスト!$D:$D,H$92,ラインリスト!$E:$E,H$93)</f>
        <v>0</v>
      </c>
      <c r="I111" s="42">
        <f>COUNTIFS(ラインリスト!$F:$F,$B111,ラインリスト!$D:$D,I$92,ラインリスト!$E:$E,I$93)</f>
        <v>0</v>
      </c>
      <c r="J111" s="42">
        <f>COUNTIFS(ラインリスト!$F:$F,$B111,ラインリスト!$D:$D,J$92,ラインリスト!$E:$E,J$93)</f>
        <v>0</v>
      </c>
      <c r="K111" s="42">
        <f>COUNTIFS(ラインリスト!$F:$F,$B111,ラインリスト!$D:$D,K$92,ラインリスト!$E:$E,K$93)</f>
        <v>0</v>
      </c>
    </row>
    <row r="112" spans="1:11" ht="0.15" customHeight="1" thickTop="1">
      <c r="A112" s="96"/>
      <c r="B112" s="43">
        <f t="shared" si="15"/>
        <v>13</v>
      </c>
      <c r="C112" s="42">
        <f>COUNTIFS(ラインリスト!$F:$F,$B112,ラインリスト!$D:$D,C$92,ラインリスト!$E:$E,C$93)</f>
        <v>0</v>
      </c>
      <c r="D112" s="42">
        <f>COUNTIFS(ラインリスト!$F:$F,$B112,ラインリスト!$D:$D,D$92,ラインリスト!$E:$E,D$93)</f>
        <v>0</v>
      </c>
      <c r="E112" s="42">
        <f>COUNTIFS(ラインリスト!$F:$F,$B112,ラインリスト!$D:$D,E$92,ラインリスト!$E:$E,E$93)</f>
        <v>0</v>
      </c>
      <c r="F112" s="42">
        <f>COUNTIFS(ラインリスト!$F:$F,$B112,ラインリスト!$D:$D,F$92,ラインリスト!$E:$E,F$93)</f>
        <v>0</v>
      </c>
      <c r="G112" s="42">
        <f>COUNTIFS(ラインリスト!$F:$F,$B112,ラインリスト!$D:$D,G$92,ラインリスト!$E:$E,G$93)</f>
        <v>0</v>
      </c>
      <c r="H112" s="42">
        <f>COUNTIFS(ラインリスト!$F:$F,$B112,ラインリスト!$D:$D,H$92,ラインリスト!$E:$E,H$93)</f>
        <v>0</v>
      </c>
      <c r="I112" s="42">
        <f>COUNTIFS(ラインリスト!$F:$F,$B112,ラインリスト!$D:$D,I$92,ラインリスト!$E:$E,I$93)</f>
        <v>0</v>
      </c>
      <c r="J112" s="42">
        <f>COUNTIFS(ラインリスト!$F:$F,$B112,ラインリスト!$D:$D,J$92,ラインリスト!$E:$E,J$93)</f>
        <v>0</v>
      </c>
      <c r="K112" s="42">
        <f>COUNTIFS(ラインリスト!$F:$F,$B112,ラインリスト!$D:$D,K$92,ラインリスト!$E:$E,K$93)</f>
        <v>0</v>
      </c>
    </row>
    <row r="113" spans="1:11" ht="0.15" customHeight="1" thickTop="1">
      <c r="A113" s="96"/>
      <c r="B113" s="43">
        <f t="shared" si="15"/>
        <v>14</v>
      </c>
      <c r="C113" s="42">
        <f>COUNTIFS(ラインリスト!$F:$F,$B113,ラインリスト!$D:$D,C$92,ラインリスト!$E:$E,C$93)</f>
        <v>0</v>
      </c>
      <c r="D113" s="42">
        <f>COUNTIFS(ラインリスト!$F:$F,$B113,ラインリスト!$D:$D,D$92,ラインリスト!$E:$E,D$93)</f>
        <v>0</v>
      </c>
      <c r="E113" s="42">
        <f>COUNTIFS(ラインリスト!$F:$F,$B113,ラインリスト!$D:$D,E$92,ラインリスト!$E:$E,E$93)</f>
        <v>0</v>
      </c>
      <c r="F113" s="42">
        <f>COUNTIFS(ラインリスト!$F:$F,$B113,ラインリスト!$D:$D,F$92,ラインリスト!$E:$E,F$93)</f>
        <v>0</v>
      </c>
      <c r="G113" s="42">
        <f>COUNTIFS(ラインリスト!$F:$F,$B113,ラインリスト!$D:$D,G$92,ラインリスト!$E:$E,G$93)</f>
        <v>0</v>
      </c>
      <c r="H113" s="42">
        <f>COUNTIFS(ラインリスト!$F:$F,$B113,ラインリスト!$D:$D,H$92,ラインリスト!$E:$E,H$93)</f>
        <v>0</v>
      </c>
      <c r="I113" s="42">
        <f>COUNTIFS(ラインリスト!$F:$F,$B113,ラインリスト!$D:$D,I$92,ラインリスト!$E:$E,I$93)</f>
        <v>0</v>
      </c>
      <c r="J113" s="42">
        <f>COUNTIFS(ラインリスト!$F:$F,$B113,ラインリスト!$D:$D,J$92,ラインリスト!$E:$E,J$93)</f>
        <v>0</v>
      </c>
      <c r="K113" s="42">
        <f>COUNTIFS(ラインリスト!$F:$F,$B113,ラインリスト!$D:$D,K$92,ラインリスト!$E:$E,K$93)</f>
        <v>0</v>
      </c>
    </row>
    <row r="114" spans="1:11" ht="0.15" customHeight="1" thickTop="1">
      <c r="A114" s="96"/>
      <c r="B114" s="43">
        <f t="shared" si="15"/>
        <v>15</v>
      </c>
      <c r="C114" s="42">
        <f>COUNTIFS(ラインリスト!$F:$F,$B114,ラインリスト!$D:$D,C$92,ラインリスト!$E:$E,C$93)</f>
        <v>0</v>
      </c>
      <c r="D114" s="42">
        <f>COUNTIFS(ラインリスト!$F:$F,$B114,ラインリスト!$D:$D,D$92,ラインリスト!$E:$E,D$93)</f>
        <v>0</v>
      </c>
      <c r="E114" s="42">
        <f>COUNTIFS(ラインリスト!$F:$F,$B114,ラインリスト!$D:$D,E$92,ラインリスト!$E:$E,E$93)</f>
        <v>0</v>
      </c>
      <c r="F114" s="42">
        <f>COUNTIFS(ラインリスト!$F:$F,$B114,ラインリスト!$D:$D,F$92,ラインリスト!$E:$E,F$93)</f>
        <v>0</v>
      </c>
      <c r="G114" s="42">
        <f>COUNTIFS(ラインリスト!$F:$F,$B114,ラインリスト!$D:$D,G$92,ラインリスト!$E:$E,G$93)</f>
        <v>0</v>
      </c>
      <c r="H114" s="42">
        <f>COUNTIFS(ラインリスト!$F:$F,$B114,ラインリスト!$D:$D,H$92,ラインリスト!$E:$E,H$93)</f>
        <v>0</v>
      </c>
      <c r="I114" s="42">
        <f>COUNTIFS(ラインリスト!$F:$F,$B114,ラインリスト!$D:$D,I$92,ラインリスト!$E:$E,I$93)</f>
        <v>0</v>
      </c>
      <c r="J114" s="42">
        <f>COUNTIFS(ラインリスト!$F:$F,$B114,ラインリスト!$D:$D,J$92,ラインリスト!$E:$E,J$93)</f>
        <v>0</v>
      </c>
      <c r="K114" s="42">
        <f>COUNTIFS(ラインリスト!$F:$F,$B114,ラインリスト!$D:$D,K$92,ラインリスト!$E:$E,K$93)</f>
        <v>0</v>
      </c>
    </row>
    <row r="115" spans="1:11" ht="0.15" customHeight="1" thickTop="1">
      <c r="A115" s="96"/>
      <c r="B115" s="43">
        <f t="shared" si="15"/>
        <v>16</v>
      </c>
      <c r="C115" s="42">
        <f>COUNTIFS(ラインリスト!$F:$F,$B115,ラインリスト!$D:$D,C$92,ラインリスト!$E:$E,C$93)</f>
        <v>0</v>
      </c>
      <c r="D115" s="42">
        <f>COUNTIFS(ラインリスト!$F:$F,$B115,ラインリスト!$D:$D,D$92,ラインリスト!$E:$E,D$93)</f>
        <v>0</v>
      </c>
      <c r="E115" s="42">
        <f>COUNTIFS(ラインリスト!$F:$F,$B115,ラインリスト!$D:$D,E$92,ラインリスト!$E:$E,E$93)</f>
        <v>0</v>
      </c>
      <c r="F115" s="42">
        <f>COUNTIFS(ラインリスト!$F:$F,$B115,ラインリスト!$D:$D,F$92,ラインリスト!$E:$E,F$93)</f>
        <v>0</v>
      </c>
      <c r="G115" s="42">
        <f>COUNTIFS(ラインリスト!$F:$F,$B115,ラインリスト!$D:$D,G$92,ラインリスト!$E:$E,G$93)</f>
        <v>0</v>
      </c>
      <c r="H115" s="42">
        <f>COUNTIFS(ラインリスト!$F:$F,$B115,ラインリスト!$D:$D,H$92,ラインリスト!$E:$E,H$93)</f>
        <v>0</v>
      </c>
      <c r="I115" s="42">
        <f>COUNTIFS(ラインリスト!$F:$F,$B115,ラインリスト!$D:$D,I$92,ラインリスト!$E:$E,I$93)</f>
        <v>0</v>
      </c>
      <c r="J115" s="42">
        <f>COUNTIFS(ラインリスト!$F:$F,$B115,ラインリスト!$D:$D,J$92,ラインリスト!$E:$E,J$93)</f>
        <v>0</v>
      </c>
      <c r="K115" s="42">
        <f>COUNTIFS(ラインリスト!$F:$F,$B115,ラインリスト!$D:$D,K$92,ラインリスト!$E:$E,K$93)</f>
        <v>0</v>
      </c>
    </row>
    <row r="116" spans="1:11" ht="0.15" customHeight="1" thickTop="1">
      <c r="A116" s="96"/>
      <c r="B116" s="43">
        <f t="shared" si="15"/>
        <v>17</v>
      </c>
      <c r="C116" s="42">
        <f>COUNTIFS(ラインリスト!$F:$F,$B116,ラインリスト!$D:$D,C$92,ラインリスト!$E:$E,C$93)</f>
        <v>0</v>
      </c>
      <c r="D116" s="42">
        <f>COUNTIFS(ラインリスト!$F:$F,$B116,ラインリスト!$D:$D,D$92,ラインリスト!$E:$E,D$93)</f>
        <v>0</v>
      </c>
      <c r="E116" s="42">
        <f>COUNTIFS(ラインリスト!$F:$F,$B116,ラインリスト!$D:$D,E$92,ラインリスト!$E:$E,E$93)</f>
        <v>0</v>
      </c>
      <c r="F116" s="42">
        <f>COUNTIFS(ラインリスト!$F:$F,$B116,ラインリスト!$D:$D,F$92,ラインリスト!$E:$E,F$93)</f>
        <v>0</v>
      </c>
      <c r="G116" s="42">
        <f>COUNTIFS(ラインリスト!$F:$F,$B116,ラインリスト!$D:$D,G$92,ラインリスト!$E:$E,G$93)</f>
        <v>0</v>
      </c>
      <c r="H116" s="42">
        <f>COUNTIFS(ラインリスト!$F:$F,$B116,ラインリスト!$D:$D,H$92,ラインリスト!$E:$E,H$93)</f>
        <v>0</v>
      </c>
      <c r="I116" s="42">
        <f>COUNTIFS(ラインリスト!$F:$F,$B116,ラインリスト!$D:$D,I$92,ラインリスト!$E:$E,I$93)</f>
        <v>0</v>
      </c>
      <c r="J116" s="42">
        <f>COUNTIFS(ラインリスト!$F:$F,$B116,ラインリスト!$D:$D,J$92,ラインリスト!$E:$E,J$93)</f>
        <v>0</v>
      </c>
      <c r="K116" s="42">
        <f>COUNTIFS(ラインリスト!$F:$F,$B116,ラインリスト!$D:$D,K$92,ラインリスト!$E:$E,K$93)</f>
        <v>0</v>
      </c>
    </row>
    <row r="117" spans="1:11" ht="0.15" customHeight="1" thickTop="1">
      <c r="A117" s="96"/>
      <c r="B117" s="43">
        <f t="shared" si="15"/>
        <v>18</v>
      </c>
      <c r="C117" s="42">
        <f>COUNTIFS(ラインリスト!$F:$F,$B117,ラインリスト!$D:$D,C$92,ラインリスト!$E:$E,C$93)</f>
        <v>0</v>
      </c>
      <c r="D117" s="42">
        <f>COUNTIFS(ラインリスト!$F:$F,$B117,ラインリスト!$D:$D,D$92,ラインリスト!$E:$E,D$93)</f>
        <v>0</v>
      </c>
      <c r="E117" s="42">
        <f>COUNTIFS(ラインリスト!$F:$F,$B117,ラインリスト!$D:$D,E$92,ラインリスト!$E:$E,E$93)</f>
        <v>0</v>
      </c>
      <c r="F117" s="42">
        <f>COUNTIFS(ラインリスト!$F:$F,$B117,ラインリスト!$D:$D,F$92,ラインリスト!$E:$E,F$93)</f>
        <v>0</v>
      </c>
      <c r="G117" s="42">
        <f>COUNTIFS(ラインリスト!$F:$F,$B117,ラインリスト!$D:$D,G$92,ラインリスト!$E:$E,G$93)</f>
        <v>0</v>
      </c>
      <c r="H117" s="42">
        <f>COUNTIFS(ラインリスト!$F:$F,$B117,ラインリスト!$D:$D,H$92,ラインリスト!$E:$E,H$93)</f>
        <v>0</v>
      </c>
      <c r="I117" s="42">
        <f>COUNTIFS(ラインリスト!$F:$F,$B117,ラインリスト!$D:$D,I$92,ラインリスト!$E:$E,I$93)</f>
        <v>0</v>
      </c>
      <c r="J117" s="42">
        <f>COUNTIFS(ラインリスト!$F:$F,$B117,ラインリスト!$D:$D,J$92,ラインリスト!$E:$E,J$93)</f>
        <v>0</v>
      </c>
      <c r="K117" s="42">
        <f>COUNTIFS(ラインリスト!$F:$F,$B117,ラインリスト!$D:$D,K$92,ラインリスト!$E:$E,K$93)</f>
        <v>0</v>
      </c>
    </row>
    <row r="118" spans="1:11" ht="0.15" customHeight="1" thickTop="1">
      <c r="A118" s="96"/>
      <c r="B118" s="43">
        <f t="shared" si="15"/>
        <v>19</v>
      </c>
      <c r="C118" s="42">
        <f>COUNTIFS(ラインリスト!$F:$F,$B118,ラインリスト!$D:$D,C$92,ラインリスト!$E:$E,C$93)</f>
        <v>0</v>
      </c>
      <c r="D118" s="42">
        <f>COUNTIFS(ラインリスト!$F:$F,$B118,ラインリスト!$D:$D,D$92,ラインリスト!$E:$E,D$93)</f>
        <v>0</v>
      </c>
      <c r="E118" s="42">
        <f>COUNTIFS(ラインリスト!$F:$F,$B118,ラインリスト!$D:$D,E$92,ラインリスト!$E:$E,E$93)</f>
        <v>0</v>
      </c>
      <c r="F118" s="42">
        <f>COUNTIFS(ラインリスト!$F:$F,$B118,ラインリスト!$D:$D,F$92,ラインリスト!$E:$E,F$93)</f>
        <v>0</v>
      </c>
      <c r="G118" s="42">
        <f>COUNTIFS(ラインリスト!$F:$F,$B118,ラインリスト!$D:$D,G$92,ラインリスト!$E:$E,G$93)</f>
        <v>0</v>
      </c>
      <c r="H118" s="42">
        <f>COUNTIFS(ラインリスト!$F:$F,$B118,ラインリスト!$D:$D,H$92,ラインリスト!$E:$E,H$93)</f>
        <v>0</v>
      </c>
      <c r="I118" s="42">
        <f>COUNTIFS(ラインリスト!$F:$F,$B118,ラインリスト!$D:$D,I$92,ラインリスト!$E:$E,I$93)</f>
        <v>0</v>
      </c>
      <c r="J118" s="42">
        <f>COUNTIFS(ラインリスト!$F:$F,$B118,ラインリスト!$D:$D,J$92,ラインリスト!$E:$E,J$93)</f>
        <v>0</v>
      </c>
      <c r="K118" s="42">
        <f>COUNTIFS(ラインリスト!$F:$F,$B118,ラインリスト!$D:$D,K$92,ラインリスト!$E:$E,K$93)</f>
        <v>0</v>
      </c>
    </row>
    <row r="119" spans="1:11" ht="0.15" customHeight="1" thickTop="1">
      <c r="A119" s="96"/>
      <c r="B119" s="43">
        <f t="shared" si="15"/>
        <v>20</v>
      </c>
      <c r="C119" s="42">
        <f>COUNTIFS(ラインリスト!$F:$F,$B119,ラインリスト!$D:$D,C$92,ラインリスト!$E:$E,C$93)</f>
        <v>0</v>
      </c>
      <c r="D119" s="42">
        <f>COUNTIFS(ラインリスト!$F:$F,$B119,ラインリスト!$D:$D,D$92,ラインリスト!$E:$E,D$93)</f>
        <v>0</v>
      </c>
      <c r="E119" s="42">
        <f>COUNTIFS(ラインリスト!$F:$F,$B119,ラインリスト!$D:$D,E$92,ラインリスト!$E:$E,E$93)</f>
        <v>0</v>
      </c>
      <c r="F119" s="42">
        <f>COUNTIFS(ラインリスト!$F:$F,$B119,ラインリスト!$D:$D,F$92,ラインリスト!$E:$E,F$93)</f>
        <v>0</v>
      </c>
      <c r="G119" s="42">
        <f>COUNTIFS(ラインリスト!$F:$F,$B119,ラインリスト!$D:$D,G$92,ラインリスト!$E:$E,G$93)</f>
        <v>0</v>
      </c>
      <c r="H119" s="42">
        <f>COUNTIFS(ラインリスト!$F:$F,$B119,ラインリスト!$D:$D,H$92,ラインリスト!$E:$E,H$93)</f>
        <v>0</v>
      </c>
      <c r="I119" s="42">
        <f>COUNTIFS(ラインリスト!$F:$F,$B119,ラインリスト!$D:$D,I$92,ラインリスト!$E:$E,I$93)</f>
        <v>0</v>
      </c>
      <c r="J119" s="42">
        <f>COUNTIFS(ラインリスト!$F:$F,$B119,ラインリスト!$D:$D,J$92,ラインリスト!$E:$E,J$93)</f>
        <v>0</v>
      </c>
      <c r="K119" s="42">
        <f>COUNTIFS(ラインリスト!$F:$F,$B119,ラインリスト!$D:$D,K$92,ラインリスト!$E:$E,K$93)</f>
        <v>0</v>
      </c>
    </row>
    <row r="120" spans="1:11" ht="0.15" customHeight="1" thickTop="1">
      <c r="A120" s="96"/>
      <c r="B120" s="43">
        <f t="shared" si="15"/>
        <v>21</v>
      </c>
      <c r="C120" s="42">
        <f>COUNTIFS(ラインリスト!$F:$F,$B120,ラインリスト!$D:$D,C$92,ラインリスト!$E:$E,C$93)</f>
        <v>0</v>
      </c>
      <c r="D120" s="42">
        <f>COUNTIFS(ラインリスト!$F:$F,$B120,ラインリスト!$D:$D,D$92,ラインリスト!$E:$E,D$93)</f>
        <v>0</v>
      </c>
      <c r="E120" s="42">
        <f>COUNTIFS(ラインリスト!$F:$F,$B120,ラインリスト!$D:$D,E$92,ラインリスト!$E:$E,E$93)</f>
        <v>0</v>
      </c>
      <c r="F120" s="42">
        <f>COUNTIFS(ラインリスト!$F:$F,$B120,ラインリスト!$D:$D,F$92,ラインリスト!$E:$E,F$93)</f>
        <v>0</v>
      </c>
      <c r="G120" s="42">
        <f>COUNTIFS(ラインリスト!$F:$F,$B120,ラインリスト!$D:$D,G$92,ラインリスト!$E:$E,G$93)</f>
        <v>0</v>
      </c>
      <c r="H120" s="42">
        <f>COUNTIFS(ラインリスト!$F:$F,$B120,ラインリスト!$D:$D,H$92,ラインリスト!$E:$E,H$93)</f>
        <v>0</v>
      </c>
      <c r="I120" s="42">
        <f>COUNTIFS(ラインリスト!$F:$F,$B120,ラインリスト!$D:$D,I$92,ラインリスト!$E:$E,I$93)</f>
        <v>0</v>
      </c>
      <c r="J120" s="42">
        <f>COUNTIFS(ラインリスト!$F:$F,$B120,ラインリスト!$D:$D,J$92,ラインリスト!$E:$E,J$93)</f>
        <v>0</v>
      </c>
      <c r="K120" s="42">
        <f>COUNTIFS(ラインリスト!$F:$F,$B120,ラインリスト!$D:$D,K$92,ラインリスト!$E:$E,K$93)</f>
        <v>0</v>
      </c>
    </row>
    <row r="121" spans="1:11" ht="0.15" customHeight="1" thickTop="1">
      <c r="A121" s="96"/>
      <c r="B121" s="43">
        <f t="shared" si="15"/>
        <v>22</v>
      </c>
      <c r="C121" s="42">
        <f>COUNTIFS(ラインリスト!$F:$F,$B121,ラインリスト!$D:$D,C$92,ラインリスト!$E:$E,C$93)</f>
        <v>0</v>
      </c>
      <c r="D121" s="42">
        <f>COUNTIFS(ラインリスト!$F:$F,$B121,ラインリスト!$D:$D,D$92,ラインリスト!$E:$E,D$93)</f>
        <v>0</v>
      </c>
      <c r="E121" s="42">
        <f>COUNTIFS(ラインリスト!$F:$F,$B121,ラインリスト!$D:$D,E$92,ラインリスト!$E:$E,E$93)</f>
        <v>0</v>
      </c>
      <c r="F121" s="42">
        <f>COUNTIFS(ラインリスト!$F:$F,$B121,ラインリスト!$D:$D,F$92,ラインリスト!$E:$E,F$93)</f>
        <v>0</v>
      </c>
      <c r="G121" s="42">
        <f>COUNTIFS(ラインリスト!$F:$F,$B121,ラインリスト!$D:$D,G$92,ラインリスト!$E:$E,G$93)</f>
        <v>0</v>
      </c>
      <c r="H121" s="42">
        <f>COUNTIFS(ラインリスト!$F:$F,$B121,ラインリスト!$D:$D,H$92,ラインリスト!$E:$E,H$93)</f>
        <v>0</v>
      </c>
      <c r="I121" s="42">
        <f>COUNTIFS(ラインリスト!$F:$F,$B121,ラインリスト!$D:$D,I$92,ラインリスト!$E:$E,I$93)</f>
        <v>0</v>
      </c>
      <c r="J121" s="42">
        <f>COUNTIFS(ラインリスト!$F:$F,$B121,ラインリスト!$D:$D,J$92,ラインリスト!$E:$E,J$93)</f>
        <v>0</v>
      </c>
      <c r="K121" s="42">
        <f>COUNTIFS(ラインリスト!$F:$F,$B121,ラインリスト!$D:$D,K$92,ラインリスト!$E:$E,K$93)</f>
        <v>0</v>
      </c>
    </row>
    <row r="122" spans="1:11" ht="0.15" customHeight="1" thickTop="1">
      <c r="A122" s="96"/>
      <c r="B122" s="43">
        <f t="shared" si="15"/>
        <v>23</v>
      </c>
      <c r="C122" s="42">
        <f>COUNTIFS(ラインリスト!$F:$F,$B122,ラインリスト!$D:$D,C$92,ラインリスト!$E:$E,C$93)</f>
        <v>0</v>
      </c>
      <c r="D122" s="42">
        <f>COUNTIFS(ラインリスト!$F:$F,$B122,ラインリスト!$D:$D,D$92,ラインリスト!$E:$E,D$93)</f>
        <v>0</v>
      </c>
      <c r="E122" s="42">
        <f>COUNTIFS(ラインリスト!$F:$F,$B122,ラインリスト!$D:$D,E$92,ラインリスト!$E:$E,E$93)</f>
        <v>0</v>
      </c>
      <c r="F122" s="42">
        <f>COUNTIFS(ラインリスト!$F:$F,$B122,ラインリスト!$D:$D,F$92,ラインリスト!$E:$E,F$93)</f>
        <v>0</v>
      </c>
      <c r="G122" s="42">
        <f>COUNTIFS(ラインリスト!$F:$F,$B122,ラインリスト!$D:$D,G$92,ラインリスト!$E:$E,G$93)</f>
        <v>0</v>
      </c>
      <c r="H122" s="42">
        <f>COUNTIFS(ラインリスト!$F:$F,$B122,ラインリスト!$D:$D,H$92,ラインリスト!$E:$E,H$93)</f>
        <v>0</v>
      </c>
      <c r="I122" s="42">
        <f>COUNTIFS(ラインリスト!$F:$F,$B122,ラインリスト!$D:$D,I$92,ラインリスト!$E:$E,I$93)</f>
        <v>0</v>
      </c>
      <c r="J122" s="42">
        <f>COUNTIFS(ラインリスト!$F:$F,$B122,ラインリスト!$D:$D,J$92,ラインリスト!$E:$E,J$93)</f>
        <v>0</v>
      </c>
      <c r="K122" s="42">
        <f>COUNTIFS(ラインリスト!$F:$F,$B122,ラインリスト!$D:$D,K$92,ラインリスト!$E:$E,K$93)</f>
        <v>0</v>
      </c>
    </row>
    <row r="123" spans="1:11" ht="0.15" customHeight="1" thickTop="1">
      <c r="A123" s="96"/>
      <c r="B123" s="43">
        <f t="shared" si="15"/>
        <v>24</v>
      </c>
      <c r="C123" s="42">
        <f>COUNTIFS(ラインリスト!$F:$F,$B123,ラインリスト!$D:$D,C$92,ラインリスト!$E:$E,C$93)</f>
        <v>0</v>
      </c>
      <c r="D123" s="42">
        <f>COUNTIFS(ラインリスト!$F:$F,$B123,ラインリスト!$D:$D,D$92,ラインリスト!$E:$E,D$93)</f>
        <v>0</v>
      </c>
      <c r="E123" s="42">
        <f>COUNTIFS(ラインリスト!$F:$F,$B123,ラインリスト!$D:$D,E$92,ラインリスト!$E:$E,E$93)</f>
        <v>0</v>
      </c>
      <c r="F123" s="42">
        <f>COUNTIFS(ラインリスト!$F:$F,$B123,ラインリスト!$D:$D,F$92,ラインリスト!$E:$E,F$93)</f>
        <v>0</v>
      </c>
      <c r="G123" s="42">
        <f>COUNTIFS(ラインリスト!$F:$F,$B123,ラインリスト!$D:$D,G$92,ラインリスト!$E:$E,G$93)</f>
        <v>0</v>
      </c>
      <c r="H123" s="42">
        <f>COUNTIFS(ラインリスト!$F:$F,$B123,ラインリスト!$D:$D,H$92,ラインリスト!$E:$E,H$93)</f>
        <v>0</v>
      </c>
      <c r="I123" s="42">
        <f>COUNTIFS(ラインリスト!$F:$F,$B123,ラインリスト!$D:$D,I$92,ラインリスト!$E:$E,I$93)</f>
        <v>0</v>
      </c>
      <c r="J123" s="42">
        <f>COUNTIFS(ラインリスト!$F:$F,$B123,ラインリスト!$D:$D,J$92,ラインリスト!$E:$E,J$93)</f>
        <v>0</v>
      </c>
      <c r="K123" s="42">
        <f>COUNTIFS(ラインリスト!$F:$F,$B123,ラインリスト!$D:$D,K$92,ラインリスト!$E:$E,K$93)</f>
        <v>0</v>
      </c>
    </row>
    <row r="124" spans="1:11" ht="0.15" customHeight="1" thickTop="1">
      <c r="A124" s="96"/>
      <c r="B124" s="43">
        <f t="shared" si="15"/>
        <v>25</v>
      </c>
      <c r="C124" s="42">
        <f>COUNTIFS(ラインリスト!$F:$F,$B124,ラインリスト!$D:$D,C$92,ラインリスト!$E:$E,C$93)</f>
        <v>0</v>
      </c>
      <c r="D124" s="42">
        <f>COUNTIFS(ラインリスト!$F:$F,$B124,ラインリスト!$D:$D,D$92,ラインリスト!$E:$E,D$93)</f>
        <v>0</v>
      </c>
      <c r="E124" s="42">
        <f>COUNTIFS(ラインリスト!$F:$F,$B124,ラインリスト!$D:$D,E$92,ラインリスト!$E:$E,E$93)</f>
        <v>0</v>
      </c>
      <c r="F124" s="42">
        <f>COUNTIFS(ラインリスト!$F:$F,$B124,ラインリスト!$D:$D,F$92,ラインリスト!$E:$E,F$93)</f>
        <v>0</v>
      </c>
      <c r="G124" s="42">
        <f>COUNTIFS(ラインリスト!$F:$F,$B124,ラインリスト!$D:$D,G$92,ラインリスト!$E:$E,G$93)</f>
        <v>0</v>
      </c>
      <c r="H124" s="42">
        <f>COUNTIFS(ラインリスト!$F:$F,$B124,ラインリスト!$D:$D,H$92,ラインリスト!$E:$E,H$93)</f>
        <v>0</v>
      </c>
      <c r="I124" s="42">
        <f>COUNTIFS(ラインリスト!$F:$F,$B124,ラインリスト!$D:$D,I$92,ラインリスト!$E:$E,I$93)</f>
        <v>0</v>
      </c>
      <c r="J124" s="42">
        <f>COUNTIFS(ラインリスト!$F:$F,$B124,ラインリスト!$D:$D,J$92,ラインリスト!$E:$E,J$93)</f>
        <v>0</v>
      </c>
      <c r="K124" s="42">
        <f>COUNTIFS(ラインリスト!$F:$F,$B124,ラインリスト!$D:$D,K$92,ラインリスト!$E:$E,K$93)</f>
        <v>0</v>
      </c>
    </row>
    <row r="125" spans="1:11" ht="0.15" customHeight="1" thickTop="1">
      <c r="A125" s="96"/>
      <c r="B125" s="43">
        <f t="shared" si="15"/>
        <v>26</v>
      </c>
      <c r="C125" s="42">
        <f>COUNTIFS(ラインリスト!$F:$F,$B125,ラインリスト!$D:$D,C$92,ラインリスト!$E:$E,C$93)</f>
        <v>0</v>
      </c>
      <c r="D125" s="42">
        <f>COUNTIFS(ラインリスト!$F:$F,$B125,ラインリスト!$D:$D,D$92,ラインリスト!$E:$E,D$93)</f>
        <v>0</v>
      </c>
      <c r="E125" s="42">
        <f>COUNTIFS(ラインリスト!$F:$F,$B125,ラインリスト!$D:$D,E$92,ラインリスト!$E:$E,E$93)</f>
        <v>0</v>
      </c>
      <c r="F125" s="42">
        <f>COUNTIFS(ラインリスト!$F:$F,$B125,ラインリスト!$D:$D,F$92,ラインリスト!$E:$E,F$93)</f>
        <v>0</v>
      </c>
      <c r="G125" s="42">
        <f>COUNTIFS(ラインリスト!$F:$F,$B125,ラインリスト!$D:$D,G$92,ラインリスト!$E:$E,G$93)</f>
        <v>0</v>
      </c>
      <c r="H125" s="42">
        <f>COUNTIFS(ラインリスト!$F:$F,$B125,ラインリスト!$D:$D,H$92,ラインリスト!$E:$E,H$93)</f>
        <v>0</v>
      </c>
      <c r="I125" s="42">
        <f>COUNTIFS(ラインリスト!$F:$F,$B125,ラインリスト!$D:$D,I$92,ラインリスト!$E:$E,I$93)</f>
        <v>0</v>
      </c>
      <c r="J125" s="42">
        <f>COUNTIFS(ラインリスト!$F:$F,$B125,ラインリスト!$D:$D,J$92,ラインリスト!$E:$E,J$93)</f>
        <v>0</v>
      </c>
      <c r="K125" s="42">
        <f>COUNTIFS(ラインリスト!$F:$F,$B125,ラインリスト!$D:$D,K$92,ラインリスト!$E:$E,K$93)</f>
        <v>0</v>
      </c>
    </row>
    <row r="126" spans="1:11" ht="0.15" customHeight="1" thickTop="1">
      <c r="A126" s="96"/>
      <c r="B126" s="43">
        <f t="shared" si="15"/>
        <v>27</v>
      </c>
      <c r="C126" s="42">
        <f>COUNTIFS(ラインリスト!$F:$F,$B126,ラインリスト!$D:$D,C$92,ラインリスト!$E:$E,C$93)</f>
        <v>0</v>
      </c>
      <c r="D126" s="42">
        <f>COUNTIFS(ラインリスト!$F:$F,$B126,ラインリスト!$D:$D,D$92,ラインリスト!$E:$E,D$93)</f>
        <v>0</v>
      </c>
      <c r="E126" s="42">
        <f>COUNTIFS(ラインリスト!$F:$F,$B126,ラインリスト!$D:$D,E$92,ラインリスト!$E:$E,E$93)</f>
        <v>0</v>
      </c>
      <c r="F126" s="42">
        <f>COUNTIFS(ラインリスト!$F:$F,$B126,ラインリスト!$D:$D,F$92,ラインリスト!$E:$E,F$93)</f>
        <v>0</v>
      </c>
      <c r="G126" s="42">
        <f>COUNTIFS(ラインリスト!$F:$F,$B126,ラインリスト!$D:$D,G$92,ラインリスト!$E:$E,G$93)</f>
        <v>0</v>
      </c>
      <c r="H126" s="42">
        <f>COUNTIFS(ラインリスト!$F:$F,$B126,ラインリスト!$D:$D,H$92,ラインリスト!$E:$E,H$93)</f>
        <v>0</v>
      </c>
      <c r="I126" s="42">
        <f>COUNTIFS(ラインリスト!$F:$F,$B126,ラインリスト!$D:$D,I$92,ラインリスト!$E:$E,I$93)</f>
        <v>0</v>
      </c>
      <c r="J126" s="42">
        <f>COUNTIFS(ラインリスト!$F:$F,$B126,ラインリスト!$D:$D,J$92,ラインリスト!$E:$E,J$93)</f>
        <v>0</v>
      </c>
      <c r="K126" s="42">
        <f>COUNTIFS(ラインリスト!$F:$F,$B126,ラインリスト!$D:$D,K$92,ラインリスト!$E:$E,K$93)</f>
        <v>0</v>
      </c>
    </row>
    <row r="127" spans="1:11" ht="0.15" customHeight="1" thickTop="1">
      <c r="A127" s="96"/>
      <c r="B127" s="43">
        <f t="shared" si="15"/>
        <v>28</v>
      </c>
      <c r="C127" s="42">
        <f>COUNTIFS(ラインリスト!$F:$F,$B127,ラインリスト!$D:$D,C$92,ラインリスト!$E:$E,C$93)</f>
        <v>0</v>
      </c>
      <c r="D127" s="42">
        <f>COUNTIFS(ラインリスト!$F:$F,$B127,ラインリスト!$D:$D,D$92,ラインリスト!$E:$E,D$93)</f>
        <v>0</v>
      </c>
      <c r="E127" s="42">
        <f>COUNTIFS(ラインリスト!$F:$F,$B127,ラインリスト!$D:$D,E$92,ラインリスト!$E:$E,E$93)</f>
        <v>0</v>
      </c>
      <c r="F127" s="42">
        <f>COUNTIFS(ラインリスト!$F:$F,$B127,ラインリスト!$D:$D,F$92,ラインリスト!$E:$E,F$93)</f>
        <v>0</v>
      </c>
      <c r="G127" s="42">
        <f>COUNTIFS(ラインリスト!$F:$F,$B127,ラインリスト!$D:$D,G$92,ラインリスト!$E:$E,G$93)</f>
        <v>0</v>
      </c>
      <c r="H127" s="42">
        <f>COUNTIFS(ラインリスト!$F:$F,$B127,ラインリスト!$D:$D,H$92,ラインリスト!$E:$E,H$93)</f>
        <v>0</v>
      </c>
      <c r="I127" s="42">
        <f>COUNTIFS(ラインリスト!$F:$F,$B127,ラインリスト!$D:$D,I$92,ラインリスト!$E:$E,I$93)</f>
        <v>0</v>
      </c>
      <c r="J127" s="42">
        <f>COUNTIFS(ラインリスト!$F:$F,$B127,ラインリスト!$D:$D,J$92,ラインリスト!$E:$E,J$93)</f>
        <v>0</v>
      </c>
      <c r="K127" s="42">
        <f>COUNTIFS(ラインリスト!$F:$F,$B127,ラインリスト!$D:$D,K$92,ラインリスト!$E:$E,K$93)</f>
        <v>0</v>
      </c>
    </row>
    <row r="128" spans="1:11" ht="0.15" customHeight="1" thickTop="1">
      <c r="A128" s="96"/>
      <c r="B128" s="43">
        <f t="shared" si="15"/>
        <v>29</v>
      </c>
      <c r="C128" s="42">
        <f>COUNTIFS(ラインリスト!$F:$F,$B128,ラインリスト!$D:$D,C$92,ラインリスト!$E:$E,C$93)</f>
        <v>0</v>
      </c>
      <c r="D128" s="42">
        <f>COUNTIFS(ラインリスト!$F:$F,$B128,ラインリスト!$D:$D,D$92,ラインリスト!$E:$E,D$93)</f>
        <v>0</v>
      </c>
      <c r="E128" s="42">
        <f>COUNTIFS(ラインリスト!$F:$F,$B128,ラインリスト!$D:$D,E$92,ラインリスト!$E:$E,E$93)</f>
        <v>0</v>
      </c>
      <c r="F128" s="42">
        <f>COUNTIFS(ラインリスト!$F:$F,$B128,ラインリスト!$D:$D,F$92,ラインリスト!$E:$E,F$93)</f>
        <v>0</v>
      </c>
      <c r="G128" s="42">
        <f>COUNTIFS(ラインリスト!$F:$F,$B128,ラインリスト!$D:$D,G$92,ラインリスト!$E:$E,G$93)</f>
        <v>0</v>
      </c>
      <c r="H128" s="42">
        <f>COUNTIFS(ラインリスト!$F:$F,$B128,ラインリスト!$D:$D,H$92,ラインリスト!$E:$E,H$93)</f>
        <v>0</v>
      </c>
      <c r="I128" s="42">
        <f>COUNTIFS(ラインリスト!$F:$F,$B128,ラインリスト!$D:$D,I$92,ラインリスト!$E:$E,I$93)</f>
        <v>0</v>
      </c>
      <c r="J128" s="42">
        <f>COUNTIFS(ラインリスト!$F:$F,$B128,ラインリスト!$D:$D,J$92,ラインリスト!$E:$E,J$93)</f>
        <v>0</v>
      </c>
      <c r="K128" s="42">
        <f>COUNTIFS(ラインリスト!$F:$F,$B128,ラインリスト!$D:$D,K$92,ラインリスト!$E:$E,K$93)</f>
        <v>0</v>
      </c>
    </row>
    <row r="129" spans="1:12" ht="0.15" customHeight="1" thickTop="1">
      <c r="A129" s="96"/>
    </row>
    <row r="130" spans="1:12" ht="18" thickTop="1">
      <c r="A130" s="96"/>
      <c r="B130" s="70" t="s">
        <v>88</v>
      </c>
      <c r="C130" s="71">
        <f>SUM(C99:C128)</f>
        <v>0</v>
      </c>
      <c r="D130" s="71">
        <f t="shared" ref="D130:K130" si="16">SUM(D99:D128)</f>
        <v>0</v>
      </c>
      <c r="E130" s="71">
        <f t="shared" si="16"/>
        <v>0</v>
      </c>
      <c r="F130" s="71">
        <f t="shared" si="16"/>
        <v>0</v>
      </c>
      <c r="G130" s="71">
        <f t="shared" si="16"/>
        <v>0</v>
      </c>
      <c r="H130" s="71">
        <f t="shared" si="16"/>
        <v>0</v>
      </c>
      <c r="I130" s="71">
        <f t="shared" si="16"/>
        <v>0</v>
      </c>
      <c r="J130" s="71">
        <f t="shared" si="16"/>
        <v>0</v>
      </c>
      <c r="K130" s="71">
        <f t="shared" si="16"/>
        <v>0</v>
      </c>
      <c r="L130" s="71">
        <f>SUM(C130:K130)</f>
        <v>0</v>
      </c>
    </row>
    <row r="132" spans="1:12" ht="0.15" customHeight="1">
      <c r="A132" s="95" t="s">
        <v>105</v>
      </c>
      <c r="B132" s="35" t="e">
        <f>TEXT($B$1,"G/標準")&amp;TEXT($C$134,"G/標準")&amp;"における属性別"&amp;TEXT($B$2,"G/標準")&amp;"の発生状況　
　（"&amp;TEXT($B$12,"m月d日")&amp;"～"&amp;TEXT($B$4,"m月d日")&amp;"の発生状況、"&amp;TEXT($B$4,"m月d日")&amp;"時点、n="&amp;TEXT($L$172,"G/標準")&amp;"）"</f>
        <v>#VALUE!</v>
      </c>
    </row>
    <row r="133" spans="1:12">
      <c r="A133" s="96"/>
      <c r="B133" s="64" t="s">
        <v>83</v>
      </c>
      <c r="C133" s="72" t="e">
        <f>C172/C136</f>
        <v>#VALUE!</v>
      </c>
      <c r="D133" s="73" t="e">
        <f t="shared" ref="D133:K133" si="17">D172/D136</f>
        <v>#VALUE!</v>
      </c>
      <c r="E133" s="73" t="e">
        <f t="shared" si="17"/>
        <v>#VALUE!</v>
      </c>
      <c r="F133" s="73" t="e">
        <f t="shared" si="17"/>
        <v>#VALUE!</v>
      </c>
      <c r="G133" s="73" t="e">
        <f t="shared" si="17"/>
        <v>#VALUE!</v>
      </c>
      <c r="H133" s="73" t="e">
        <f t="shared" si="17"/>
        <v>#VALUE!</v>
      </c>
      <c r="I133" s="73" t="e">
        <f t="shared" si="17"/>
        <v>#VALUE!</v>
      </c>
      <c r="J133" s="73" t="e">
        <f t="shared" si="17"/>
        <v>#VALUE!</v>
      </c>
      <c r="K133" s="73" t="e">
        <f t="shared" si="17"/>
        <v>#VALUE!</v>
      </c>
    </row>
    <row r="134" spans="1:12">
      <c r="A134" s="96"/>
      <c r="B134" s="65" t="s">
        <v>89</v>
      </c>
      <c r="C134" s="79" t="str">
        <f>E50</f>
        <v/>
      </c>
      <c r="D134" s="80" t="str">
        <f>$C$134</f>
        <v/>
      </c>
      <c r="E134" s="80" t="str">
        <f t="shared" ref="E134:K134" si="18">$C$134</f>
        <v/>
      </c>
      <c r="F134" s="80" t="str">
        <f t="shared" si="18"/>
        <v/>
      </c>
      <c r="G134" s="80" t="str">
        <f t="shared" si="18"/>
        <v/>
      </c>
      <c r="H134" s="80" t="str">
        <f t="shared" si="18"/>
        <v/>
      </c>
      <c r="I134" s="80" t="str">
        <f t="shared" si="18"/>
        <v/>
      </c>
      <c r="J134" s="80" t="str">
        <f t="shared" si="18"/>
        <v/>
      </c>
      <c r="K134" s="80" t="str">
        <f t="shared" si="18"/>
        <v/>
      </c>
    </row>
    <row r="135" spans="1:12" ht="18" thickBot="1">
      <c r="A135" s="96"/>
      <c r="B135" s="64" t="s">
        <v>96</v>
      </c>
      <c r="C135" s="74" t="s">
        <v>13</v>
      </c>
      <c r="D135" s="74" t="s">
        <v>14</v>
      </c>
      <c r="E135" s="74" t="s">
        <v>8</v>
      </c>
      <c r="F135" s="74" t="s">
        <v>15</v>
      </c>
      <c r="G135" s="74" t="s">
        <v>16</v>
      </c>
      <c r="H135" s="107" t="str" cm="1">
        <f t="array" ref="H135">_xlfn.LET(
  _xlpm.Eraw, ラインリスト!$E$2:$E$500,
  _xlpm.Ecol, TRIM(SUBSTITUTE(SUBSTITUTE(SUBSTITUTE(_xlpm.Eraw,"（","("),"）",")"),CHAR(10)," ")),
  _xlpm.isHeader, (ISNUMBER(SEARCH("属性",_xlpm.Ecol)))*(ISNUMBER(SEARCH("利用者",_xlpm.Ecol)))*(ISNUMBER(SEARCH("職種",_xlpm.Ecol))),
  _xlpm.isBase, (ISNUMBER(SEARCH("利用者",_xlpm.Ecol)) + ISNUMBER(SEARCH("介護",_xlpm.Ecol)) + ISNUMBER(SEARCH("看護",_xlpm.Ecol)) + ISNUMBER(SEARCH("リハビリ",_xlpm.Ecol)) + ISNUMBER(SEARCH("調理",_xlpm.Ecol)))&gt;0,
  _xlpm.listV, _xlfn._xlws.SORT(_xlfn.UNIQUE(_xlfn._xlws.FILTER(_xlpm.Ecol, (_xlpm.Ecol&lt;&gt;"") * NOT(_xlpm.isHeader) * NOT(_xlpm.isBase)))),
  _xlpm.n, COLUMNS($H$8:$K$8),
  _xlpm.k, MIN(_xlpm.n, ROWS(_xlpm.listV)),
  _xlpm.out, IF(_xlpm.k&gt;0, TRANSPOSE(INDEX(_xlpm.listV, _xlfn.SEQUENCE(_xlpm.k))), ""),
  IFERROR(_xlpm.out, "")
)</f>
        <v/>
      </c>
      <c r="I135" s="66"/>
      <c r="J135" s="66"/>
      <c r="K135" s="66"/>
    </row>
    <row r="136" spans="1:12" ht="18.5" thickTop="1" thickBot="1">
      <c r="A136" s="96"/>
      <c r="B136" s="65" t="s">
        <v>97</v>
      </c>
      <c r="C136" s="67" t="s">
        <v>87</v>
      </c>
      <c r="D136" s="67" t="s">
        <v>87</v>
      </c>
      <c r="E136" s="67" t="s">
        <v>87</v>
      </c>
      <c r="F136" s="67" t="s">
        <v>87</v>
      </c>
      <c r="G136" s="67" t="s">
        <v>87</v>
      </c>
      <c r="H136" s="67" t="s">
        <v>87</v>
      </c>
      <c r="I136" s="67" t="s">
        <v>87</v>
      </c>
      <c r="J136" s="67" t="s">
        <v>87</v>
      </c>
      <c r="K136" s="67" t="s">
        <v>87</v>
      </c>
    </row>
    <row r="137" spans="1:12" ht="0.15" customHeight="1" thickTop="1">
      <c r="A137" s="96"/>
      <c r="B137" s="47"/>
      <c r="C137" s="44" t="str">
        <f>TEXT(C134,"G/標準")&amp;TEXT(C135,"G/標準")&amp;"(n="&amp;TEXT(IF(SUM(C141:C170),SUM(C141:C170),0),"G/標準")&amp;")"</f>
        <v>利用者(n=0)</v>
      </c>
      <c r="D137" s="44" t="str">
        <f t="shared" ref="D137:J137" si="19">TEXT(D134,"G/標準")&amp;TEXT(D135,"G/標準")&amp;"(n="&amp;TEXT(IF(SUM(D141:D170),SUM(D141:D170),0),"G/標準")&amp;")"</f>
        <v>介護職(n=0)</v>
      </c>
      <c r="E137" s="44" t="str">
        <f t="shared" si="19"/>
        <v>看護師(n=0)</v>
      </c>
      <c r="F137" s="44" t="str">
        <f t="shared" si="19"/>
        <v>リハビリスタッフ(n=0)</v>
      </c>
      <c r="G137" s="44" t="str">
        <f t="shared" si="19"/>
        <v>調理師(n=0)</v>
      </c>
      <c r="H137" s="44" t="str">
        <f t="shared" si="19"/>
        <v>(n=0)</v>
      </c>
      <c r="I137" s="44" t="str">
        <f t="shared" si="19"/>
        <v>0(n=0)</v>
      </c>
      <c r="J137" s="44" t="str">
        <f t="shared" si="19"/>
        <v>0(n=0)</v>
      </c>
      <c r="K137" s="44" t="str">
        <f>TEXT(K134,"G/標準")&amp;TEXT(K135,"G/標準")&amp;"(n="&amp;TEXT(IF(SUM(K141:K170),SUM(K141:K170),0),"G/標準")&amp;")"</f>
        <v>0(n=0)</v>
      </c>
    </row>
    <row r="138" spans="1:12" ht="0.15" customHeight="1" thickTop="1">
      <c r="A138" s="96"/>
      <c r="B138" s="45">
        <f t="shared" ref="B138:B139" si="20">B139-1</f>
        <v>-3</v>
      </c>
      <c r="C138" s="42">
        <f>COUNTIFS(ラインリスト!$F:$F,$B138,ラインリスト!$D:$D,C$134,ラインリスト!$E:$E,C$135)</f>
        <v>0</v>
      </c>
      <c r="D138" s="42">
        <f>COUNTIFS(ラインリスト!$F:$F,$B138,ラインリスト!$D:$D,D$134,ラインリスト!$E:$E,D$135)</f>
        <v>0</v>
      </c>
      <c r="E138" s="42">
        <f>COUNTIFS(ラインリスト!$F:$F,$B138,ラインリスト!$D:$D,E$134,ラインリスト!$E:$E,E$135)</f>
        <v>0</v>
      </c>
      <c r="F138" s="42">
        <f>COUNTIFS(ラインリスト!$F:$F,$B138,ラインリスト!$D:$D,F$134,ラインリスト!$E:$E,F$135)</f>
        <v>0</v>
      </c>
      <c r="G138" s="42">
        <f>COUNTIFS(ラインリスト!$F:$F,$B138,ラインリスト!$D:$D,G$134,ラインリスト!$E:$E,G$135)</f>
        <v>0</v>
      </c>
      <c r="H138" s="42">
        <f>COUNTIFS(ラインリスト!$F:$F,$B138,ラインリスト!$D:$D,H$134,ラインリスト!$E:$E,H$135)</f>
        <v>0</v>
      </c>
      <c r="I138" s="42">
        <f>COUNTIFS(ラインリスト!$F:$F,$B138,ラインリスト!$D:$D,I$134,ラインリスト!$E:$E,I$135)</f>
        <v>0</v>
      </c>
      <c r="J138" s="42">
        <f>COUNTIFS(ラインリスト!$F:$F,$B138,ラインリスト!$D:$D,J$134,ラインリスト!$E:$E,J$135)</f>
        <v>0</v>
      </c>
      <c r="K138" s="42">
        <f>COUNTIFS(ラインリスト!$F:$F,$B138,ラインリスト!$D:$D,K$134,ラインリスト!$E:$E,K$135)</f>
        <v>0</v>
      </c>
    </row>
    <row r="139" spans="1:12" ht="0.15" customHeight="1" thickTop="1">
      <c r="A139" s="96"/>
      <c r="B139" s="45">
        <f t="shared" si="20"/>
        <v>-2</v>
      </c>
      <c r="C139" s="42">
        <f>COUNTIFS(ラインリスト!$F:$F,$B139,ラインリスト!$D:$D,C$134,ラインリスト!$E:$E,C$135)</f>
        <v>0</v>
      </c>
      <c r="D139" s="42">
        <f>COUNTIFS(ラインリスト!$F:$F,$B139,ラインリスト!$D:$D,D$134,ラインリスト!$E:$E,D$135)</f>
        <v>0</v>
      </c>
      <c r="E139" s="42">
        <f>COUNTIFS(ラインリスト!$F:$F,$B139,ラインリスト!$D:$D,E$134,ラインリスト!$E:$E,E$135)</f>
        <v>0</v>
      </c>
      <c r="F139" s="42">
        <f>COUNTIFS(ラインリスト!$F:$F,$B139,ラインリスト!$D:$D,F$134,ラインリスト!$E:$E,F$135)</f>
        <v>0</v>
      </c>
      <c r="G139" s="42">
        <f>COUNTIFS(ラインリスト!$F:$F,$B139,ラインリスト!$D:$D,G$134,ラインリスト!$E:$E,G$135)</f>
        <v>0</v>
      </c>
      <c r="H139" s="42">
        <f>COUNTIFS(ラインリスト!$F:$F,$B139,ラインリスト!$D:$D,H$134,ラインリスト!$E:$E,H$135)</f>
        <v>0</v>
      </c>
      <c r="I139" s="42">
        <f>COUNTIFS(ラインリスト!$F:$F,$B139,ラインリスト!$D:$D,I$134,ラインリスト!$E:$E,I$135)</f>
        <v>0</v>
      </c>
      <c r="J139" s="42">
        <f>COUNTIFS(ラインリスト!$F:$F,$B139,ラインリスト!$D:$D,J$134,ラインリスト!$E:$E,J$135)</f>
        <v>0</v>
      </c>
      <c r="K139" s="42">
        <f>COUNTIFS(ラインリスト!$F:$F,$B139,ラインリスト!$D:$D,K$134,ラインリスト!$E:$E,K$135)</f>
        <v>0</v>
      </c>
    </row>
    <row r="140" spans="1:12" ht="0.15" customHeight="1" thickTop="1">
      <c r="A140" s="96"/>
      <c r="B140" s="45">
        <f>B141-1</f>
        <v>-1</v>
      </c>
      <c r="C140" s="42">
        <f>COUNTIFS(ラインリスト!$F:$F,$B140,ラインリスト!$D:$D,C$134,ラインリスト!$E:$E,C$135)</f>
        <v>0</v>
      </c>
      <c r="D140" s="42">
        <f>COUNTIFS(ラインリスト!$F:$F,$B140,ラインリスト!$D:$D,D$134,ラインリスト!$E:$E,D$135)</f>
        <v>0</v>
      </c>
      <c r="E140" s="42">
        <f>COUNTIFS(ラインリスト!$F:$F,$B140,ラインリスト!$D:$D,E$134,ラインリスト!$E:$E,E$135)</f>
        <v>0</v>
      </c>
      <c r="F140" s="42">
        <f>COUNTIFS(ラインリスト!$F:$F,$B140,ラインリスト!$D:$D,F$134,ラインリスト!$E:$E,F$135)</f>
        <v>0</v>
      </c>
      <c r="G140" s="42">
        <f>COUNTIFS(ラインリスト!$F:$F,$B140,ラインリスト!$D:$D,G$134,ラインリスト!$E:$E,G$135)</f>
        <v>0</v>
      </c>
      <c r="H140" s="42">
        <f>COUNTIFS(ラインリスト!$F:$F,$B140,ラインリスト!$D:$D,H$134,ラインリスト!$E:$E,H$135)</f>
        <v>0</v>
      </c>
      <c r="I140" s="42">
        <f>COUNTIFS(ラインリスト!$F:$F,$B140,ラインリスト!$D:$D,I$134,ラインリスト!$E:$E,I$135)</f>
        <v>0</v>
      </c>
      <c r="J140" s="42">
        <f>COUNTIFS(ラインリスト!$F:$F,$B140,ラインリスト!$D:$D,J$134,ラインリスト!$E:$E,J$135)</f>
        <v>0</v>
      </c>
      <c r="K140" s="42">
        <f>COUNTIFS(ラインリスト!$F:$F,$B140,ラインリスト!$D:$D,K$134,ラインリスト!$E:$E,K$135)</f>
        <v>0</v>
      </c>
    </row>
    <row r="141" spans="1:12" ht="0.15" customHeight="1" thickTop="1">
      <c r="A141" s="96"/>
      <c r="B141" s="43">
        <f>ラインリスト!$F$3</f>
        <v>0</v>
      </c>
      <c r="C141" s="42">
        <f>COUNTIFS(ラインリスト!$F:$F,$B141,ラインリスト!$D:$D,C$134,ラインリスト!$E:$E,C$135)</f>
        <v>0</v>
      </c>
      <c r="D141" s="42">
        <f>COUNTIFS(ラインリスト!$F:$F,$B141,ラインリスト!$D:$D,D$134,ラインリスト!$E:$E,D$135)</f>
        <v>0</v>
      </c>
      <c r="E141" s="42">
        <f>COUNTIFS(ラインリスト!$F:$F,$B141,ラインリスト!$D:$D,E$134,ラインリスト!$E:$E,E$135)</f>
        <v>0</v>
      </c>
      <c r="F141" s="42">
        <f>COUNTIFS(ラインリスト!$F:$F,$B141,ラインリスト!$D:$D,F$134,ラインリスト!$E:$E,F$135)</f>
        <v>0</v>
      </c>
      <c r="G141" s="42">
        <f>COUNTIFS(ラインリスト!$F:$F,$B141,ラインリスト!$D:$D,G$134,ラインリスト!$E:$E,G$135)</f>
        <v>0</v>
      </c>
      <c r="H141" s="42">
        <f>COUNTIFS(ラインリスト!$F:$F,$B141,ラインリスト!$D:$D,H$134,ラインリスト!$E:$E,H$135)</f>
        <v>0</v>
      </c>
      <c r="I141" s="42">
        <f>COUNTIFS(ラインリスト!$F:$F,$B141,ラインリスト!$D:$D,I$134,ラインリスト!$E:$E,I$135)</f>
        <v>0</v>
      </c>
      <c r="J141" s="42">
        <f>COUNTIFS(ラインリスト!$F:$F,$B141,ラインリスト!$D:$D,J$134,ラインリスト!$E:$E,J$135)</f>
        <v>0</v>
      </c>
      <c r="K141" s="42">
        <f>COUNTIFS(ラインリスト!$F:$F,$B141,ラインリスト!$D:$D,K$134,ラインリスト!$E:$E,K$135)</f>
        <v>0</v>
      </c>
    </row>
    <row r="142" spans="1:12" ht="0.15" customHeight="1" thickTop="1">
      <c r="A142" s="96"/>
      <c r="B142" s="43">
        <f>B141+1</f>
        <v>1</v>
      </c>
      <c r="C142" s="42">
        <f>COUNTIFS(ラインリスト!$F:$F,$B142,ラインリスト!$D:$D,C$134,ラインリスト!$E:$E,C$135)</f>
        <v>0</v>
      </c>
      <c r="D142" s="42">
        <f>COUNTIFS(ラインリスト!$F:$F,$B142,ラインリスト!$D:$D,D$134,ラインリスト!$E:$E,D$135)</f>
        <v>0</v>
      </c>
      <c r="E142" s="42">
        <f>COUNTIFS(ラインリスト!$F:$F,$B142,ラインリスト!$D:$D,E$134,ラインリスト!$E:$E,E$135)</f>
        <v>0</v>
      </c>
      <c r="F142" s="42">
        <f>COUNTIFS(ラインリスト!$F:$F,$B142,ラインリスト!$D:$D,F$134,ラインリスト!$E:$E,F$135)</f>
        <v>0</v>
      </c>
      <c r="G142" s="42">
        <f>COUNTIFS(ラインリスト!$F:$F,$B142,ラインリスト!$D:$D,G$134,ラインリスト!$E:$E,G$135)</f>
        <v>0</v>
      </c>
      <c r="H142" s="42">
        <f>COUNTIFS(ラインリスト!$F:$F,$B142,ラインリスト!$D:$D,H$134,ラインリスト!$E:$E,H$135)</f>
        <v>0</v>
      </c>
      <c r="I142" s="42">
        <f>COUNTIFS(ラインリスト!$F:$F,$B142,ラインリスト!$D:$D,I$134,ラインリスト!$E:$E,I$135)</f>
        <v>0</v>
      </c>
      <c r="J142" s="42">
        <f>COUNTIFS(ラインリスト!$F:$F,$B142,ラインリスト!$D:$D,J$134,ラインリスト!$E:$E,J$135)</f>
        <v>0</v>
      </c>
      <c r="K142" s="42">
        <f>COUNTIFS(ラインリスト!$F:$F,$B142,ラインリスト!$D:$D,K$134,ラインリスト!$E:$E,K$135)</f>
        <v>0</v>
      </c>
    </row>
    <row r="143" spans="1:12" ht="0.15" customHeight="1" thickTop="1">
      <c r="A143" s="96"/>
      <c r="B143" s="43">
        <f t="shared" ref="B143:B170" si="21">B142+1</f>
        <v>2</v>
      </c>
      <c r="C143" s="42">
        <f>COUNTIFS(ラインリスト!$F:$F,$B143,ラインリスト!$D:$D,C$134,ラインリスト!$E:$E,C$135)</f>
        <v>0</v>
      </c>
      <c r="D143" s="42">
        <f>COUNTIFS(ラインリスト!$F:$F,$B143,ラインリスト!$D:$D,D$134,ラインリスト!$E:$E,D$135)</f>
        <v>0</v>
      </c>
      <c r="E143" s="42">
        <f>COUNTIFS(ラインリスト!$F:$F,$B143,ラインリスト!$D:$D,E$134,ラインリスト!$E:$E,E$135)</f>
        <v>0</v>
      </c>
      <c r="F143" s="42">
        <f>COUNTIFS(ラインリスト!$F:$F,$B143,ラインリスト!$D:$D,F$134,ラインリスト!$E:$E,F$135)</f>
        <v>0</v>
      </c>
      <c r="G143" s="42">
        <f>COUNTIFS(ラインリスト!$F:$F,$B143,ラインリスト!$D:$D,G$134,ラインリスト!$E:$E,G$135)</f>
        <v>0</v>
      </c>
      <c r="H143" s="42">
        <f>COUNTIFS(ラインリスト!$F:$F,$B143,ラインリスト!$D:$D,H$134,ラインリスト!$E:$E,H$135)</f>
        <v>0</v>
      </c>
      <c r="I143" s="42">
        <f>COUNTIFS(ラインリスト!$F:$F,$B143,ラインリスト!$D:$D,I$134,ラインリスト!$E:$E,I$135)</f>
        <v>0</v>
      </c>
      <c r="J143" s="42">
        <f>COUNTIFS(ラインリスト!$F:$F,$B143,ラインリスト!$D:$D,J$134,ラインリスト!$E:$E,J$135)</f>
        <v>0</v>
      </c>
      <c r="K143" s="42">
        <f>COUNTIFS(ラインリスト!$F:$F,$B143,ラインリスト!$D:$D,K$134,ラインリスト!$E:$E,K$135)</f>
        <v>0</v>
      </c>
    </row>
    <row r="144" spans="1:12" ht="0.15" customHeight="1" thickTop="1">
      <c r="A144" s="96"/>
      <c r="B144" s="43">
        <f t="shared" si="21"/>
        <v>3</v>
      </c>
      <c r="C144" s="42">
        <f>COUNTIFS(ラインリスト!$F:$F,$B144,ラインリスト!$D:$D,C$134,ラインリスト!$E:$E,C$135)</f>
        <v>0</v>
      </c>
      <c r="D144" s="42">
        <f>COUNTIFS(ラインリスト!$F:$F,$B144,ラインリスト!$D:$D,D$134,ラインリスト!$E:$E,D$135)</f>
        <v>0</v>
      </c>
      <c r="E144" s="42">
        <f>COUNTIFS(ラインリスト!$F:$F,$B144,ラインリスト!$D:$D,E$134,ラインリスト!$E:$E,E$135)</f>
        <v>0</v>
      </c>
      <c r="F144" s="42">
        <f>COUNTIFS(ラインリスト!$F:$F,$B144,ラインリスト!$D:$D,F$134,ラインリスト!$E:$E,F$135)</f>
        <v>0</v>
      </c>
      <c r="G144" s="42">
        <f>COUNTIFS(ラインリスト!$F:$F,$B144,ラインリスト!$D:$D,G$134,ラインリスト!$E:$E,G$135)</f>
        <v>0</v>
      </c>
      <c r="H144" s="42">
        <f>COUNTIFS(ラインリスト!$F:$F,$B144,ラインリスト!$D:$D,H$134,ラインリスト!$E:$E,H$135)</f>
        <v>0</v>
      </c>
      <c r="I144" s="42">
        <f>COUNTIFS(ラインリスト!$F:$F,$B144,ラインリスト!$D:$D,I$134,ラインリスト!$E:$E,I$135)</f>
        <v>0</v>
      </c>
      <c r="J144" s="42">
        <f>COUNTIFS(ラインリスト!$F:$F,$B144,ラインリスト!$D:$D,J$134,ラインリスト!$E:$E,J$135)</f>
        <v>0</v>
      </c>
      <c r="K144" s="42">
        <f>COUNTIFS(ラインリスト!$F:$F,$B144,ラインリスト!$D:$D,K$134,ラインリスト!$E:$E,K$135)</f>
        <v>0</v>
      </c>
    </row>
    <row r="145" spans="1:11" ht="0.15" customHeight="1" thickTop="1">
      <c r="A145" s="96"/>
      <c r="B145" s="43">
        <f t="shared" si="21"/>
        <v>4</v>
      </c>
      <c r="C145" s="42">
        <f>COUNTIFS(ラインリスト!$F:$F,$B145,ラインリスト!$D:$D,C$134,ラインリスト!$E:$E,C$135)</f>
        <v>0</v>
      </c>
      <c r="D145" s="42">
        <f>COUNTIFS(ラインリスト!$F:$F,$B145,ラインリスト!$D:$D,D$134,ラインリスト!$E:$E,D$135)</f>
        <v>0</v>
      </c>
      <c r="E145" s="42">
        <f>COUNTIFS(ラインリスト!$F:$F,$B145,ラインリスト!$D:$D,E$134,ラインリスト!$E:$E,E$135)</f>
        <v>0</v>
      </c>
      <c r="F145" s="42">
        <f>COUNTIFS(ラインリスト!$F:$F,$B145,ラインリスト!$D:$D,F$134,ラインリスト!$E:$E,F$135)</f>
        <v>0</v>
      </c>
      <c r="G145" s="42">
        <f>COUNTIFS(ラインリスト!$F:$F,$B145,ラインリスト!$D:$D,G$134,ラインリスト!$E:$E,G$135)</f>
        <v>0</v>
      </c>
      <c r="H145" s="42">
        <f>COUNTIFS(ラインリスト!$F:$F,$B145,ラインリスト!$D:$D,H$134,ラインリスト!$E:$E,H$135)</f>
        <v>0</v>
      </c>
      <c r="I145" s="42">
        <f>COUNTIFS(ラインリスト!$F:$F,$B145,ラインリスト!$D:$D,I$134,ラインリスト!$E:$E,I$135)</f>
        <v>0</v>
      </c>
      <c r="J145" s="42">
        <f>COUNTIFS(ラインリスト!$F:$F,$B145,ラインリスト!$D:$D,J$134,ラインリスト!$E:$E,J$135)</f>
        <v>0</v>
      </c>
      <c r="K145" s="42">
        <f>COUNTIFS(ラインリスト!$F:$F,$B145,ラインリスト!$D:$D,K$134,ラインリスト!$E:$E,K$135)</f>
        <v>0</v>
      </c>
    </row>
    <row r="146" spans="1:11" ht="0.15" customHeight="1" thickTop="1">
      <c r="A146" s="96"/>
      <c r="B146" s="43">
        <f t="shared" si="21"/>
        <v>5</v>
      </c>
      <c r="C146" s="42">
        <f>COUNTIFS(ラインリスト!$F:$F,$B146,ラインリスト!$D:$D,C$134,ラインリスト!$E:$E,C$135)</f>
        <v>0</v>
      </c>
      <c r="D146" s="42">
        <f>COUNTIFS(ラインリスト!$F:$F,$B146,ラインリスト!$D:$D,D$134,ラインリスト!$E:$E,D$135)</f>
        <v>0</v>
      </c>
      <c r="E146" s="42">
        <f>COUNTIFS(ラインリスト!$F:$F,$B146,ラインリスト!$D:$D,E$134,ラインリスト!$E:$E,E$135)</f>
        <v>0</v>
      </c>
      <c r="F146" s="42">
        <f>COUNTIFS(ラインリスト!$F:$F,$B146,ラインリスト!$D:$D,F$134,ラインリスト!$E:$E,F$135)</f>
        <v>0</v>
      </c>
      <c r="G146" s="42">
        <f>COUNTIFS(ラインリスト!$F:$F,$B146,ラインリスト!$D:$D,G$134,ラインリスト!$E:$E,G$135)</f>
        <v>0</v>
      </c>
      <c r="H146" s="42">
        <f>COUNTIFS(ラインリスト!$F:$F,$B146,ラインリスト!$D:$D,H$134,ラインリスト!$E:$E,H$135)</f>
        <v>0</v>
      </c>
      <c r="I146" s="42">
        <f>COUNTIFS(ラインリスト!$F:$F,$B146,ラインリスト!$D:$D,I$134,ラインリスト!$E:$E,I$135)</f>
        <v>0</v>
      </c>
      <c r="J146" s="42">
        <f>COUNTIFS(ラインリスト!$F:$F,$B146,ラインリスト!$D:$D,J$134,ラインリスト!$E:$E,J$135)</f>
        <v>0</v>
      </c>
      <c r="K146" s="42">
        <f>COUNTIFS(ラインリスト!$F:$F,$B146,ラインリスト!$D:$D,K$134,ラインリスト!$E:$E,K$135)</f>
        <v>0</v>
      </c>
    </row>
    <row r="147" spans="1:11" ht="0.15" customHeight="1" thickTop="1">
      <c r="A147" s="96"/>
      <c r="B147" s="43">
        <f t="shared" si="21"/>
        <v>6</v>
      </c>
      <c r="C147" s="42">
        <f>COUNTIFS(ラインリスト!$F:$F,$B147,ラインリスト!$D:$D,C$134,ラインリスト!$E:$E,C$135)</f>
        <v>0</v>
      </c>
      <c r="D147" s="42">
        <f>COUNTIFS(ラインリスト!$F:$F,$B147,ラインリスト!$D:$D,D$134,ラインリスト!$E:$E,D$135)</f>
        <v>0</v>
      </c>
      <c r="E147" s="42">
        <f>COUNTIFS(ラインリスト!$F:$F,$B147,ラインリスト!$D:$D,E$134,ラインリスト!$E:$E,E$135)</f>
        <v>0</v>
      </c>
      <c r="F147" s="42">
        <f>COUNTIFS(ラインリスト!$F:$F,$B147,ラインリスト!$D:$D,F$134,ラインリスト!$E:$E,F$135)</f>
        <v>0</v>
      </c>
      <c r="G147" s="42">
        <f>COUNTIFS(ラインリスト!$F:$F,$B147,ラインリスト!$D:$D,G$134,ラインリスト!$E:$E,G$135)</f>
        <v>0</v>
      </c>
      <c r="H147" s="42">
        <f>COUNTIFS(ラインリスト!$F:$F,$B147,ラインリスト!$D:$D,H$134,ラインリスト!$E:$E,H$135)</f>
        <v>0</v>
      </c>
      <c r="I147" s="42">
        <f>COUNTIFS(ラインリスト!$F:$F,$B147,ラインリスト!$D:$D,I$134,ラインリスト!$E:$E,I$135)</f>
        <v>0</v>
      </c>
      <c r="J147" s="42">
        <f>COUNTIFS(ラインリスト!$F:$F,$B147,ラインリスト!$D:$D,J$134,ラインリスト!$E:$E,J$135)</f>
        <v>0</v>
      </c>
      <c r="K147" s="42">
        <f>COUNTIFS(ラインリスト!$F:$F,$B147,ラインリスト!$D:$D,K$134,ラインリスト!$E:$E,K$135)</f>
        <v>0</v>
      </c>
    </row>
    <row r="148" spans="1:11" ht="0.15" customHeight="1" thickTop="1">
      <c r="A148" s="96"/>
      <c r="B148" s="43">
        <f t="shared" si="21"/>
        <v>7</v>
      </c>
      <c r="C148" s="42">
        <f>COUNTIFS(ラインリスト!$F:$F,$B148,ラインリスト!$D:$D,C$134,ラインリスト!$E:$E,C$135)</f>
        <v>0</v>
      </c>
      <c r="D148" s="42">
        <f>COUNTIFS(ラインリスト!$F:$F,$B148,ラインリスト!$D:$D,D$134,ラインリスト!$E:$E,D$135)</f>
        <v>0</v>
      </c>
      <c r="E148" s="42">
        <f>COUNTIFS(ラインリスト!$F:$F,$B148,ラインリスト!$D:$D,E$134,ラインリスト!$E:$E,E$135)</f>
        <v>0</v>
      </c>
      <c r="F148" s="42">
        <f>COUNTIFS(ラインリスト!$F:$F,$B148,ラインリスト!$D:$D,F$134,ラインリスト!$E:$E,F$135)</f>
        <v>0</v>
      </c>
      <c r="G148" s="42">
        <f>COUNTIFS(ラインリスト!$F:$F,$B148,ラインリスト!$D:$D,G$134,ラインリスト!$E:$E,G$135)</f>
        <v>0</v>
      </c>
      <c r="H148" s="42">
        <f>COUNTIFS(ラインリスト!$F:$F,$B148,ラインリスト!$D:$D,H$134,ラインリスト!$E:$E,H$135)</f>
        <v>0</v>
      </c>
      <c r="I148" s="42">
        <f>COUNTIFS(ラインリスト!$F:$F,$B148,ラインリスト!$D:$D,I$134,ラインリスト!$E:$E,I$135)</f>
        <v>0</v>
      </c>
      <c r="J148" s="42">
        <f>COUNTIFS(ラインリスト!$F:$F,$B148,ラインリスト!$D:$D,J$134,ラインリスト!$E:$E,J$135)</f>
        <v>0</v>
      </c>
      <c r="K148" s="42">
        <f>COUNTIFS(ラインリスト!$F:$F,$B148,ラインリスト!$D:$D,K$134,ラインリスト!$E:$E,K$135)</f>
        <v>0</v>
      </c>
    </row>
    <row r="149" spans="1:11" ht="0.15" customHeight="1" thickTop="1">
      <c r="A149" s="96"/>
      <c r="B149" s="43">
        <f t="shared" si="21"/>
        <v>8</v>
      </c>
      <c r="C149" s="42">
        <f>COUNTIFS(ラインリスト!$F:$F,$B149,ラインリスト!$D:$D,C$134,ラインリスト!$E:$E,C$135)</f>
        <v>0</v>
      </c>
      <c r="D149" s="42">
        <f>COUNTIFS(ラインリスト!$F:$F,$B149,ラインリスト!$D:$D,D$134,ラインリスト!$E:$E,D$135)</f>
        <v>0</v>
      </c>
      <c r="E149" s="42">
        <f>COUNTIFS(ラインリスト!$F:$F,$B149,ラインリスト!$D:$D,E$134,ラインリスト!$E:$E,E$135)</f>
        <v>0</v>
      </c>
      <c r="F149" s="42">
        <f>COUNTIFS(ラインリスト!$F:$F,$B149,ラインリスト!$D:$D,F$134,ラインリスト!$E:$E,F$135)</f>
        <v>0</v>
      </c>
      <c r="G149" s="42">
        <f>COUNTIFS(ラインリスト!$F:$F,$B149,ラインリスト!$D:$D,G$134,ラインリスト!$E:$E,G$135)</f>
        <v>0</v>
      </c>
      <c r="H149" s="42">
        <f>COUNTIFS(ラインリスト!$F:$F,$B149,ラインリスト!$D:$D,H$134,ラインリスト!$E:$E,H$135)</f>
        <v>0</v>
      </c>
      <c r="I149" s="42">
        <f>COUNTIFS(ラインリスト!$F:$F,$B149,ラインリスト!$D:$D,I$134,ラインリスト!$E:$E,I$135)</f>
        <v>0</v>
      </c>
      <c r="J149" s="42">
        <f>COUNTIFS(ラインリスト!$F:$F,$B149,ラインリスト!$D:$D,J$134,ラインリスト!$E:$E,J$135)</f>
        <v>0</v>
      </c>
      <c r="K149" s="42">
        <f>COUNTIFS(ラインリスト!$F:$F,$B149,ラインリスト!$D:$D,K$134,ラインリスト!$E:$E,K$135)</f>
        <v>0</v>
      </c>
    </row>
    <row r="150" spans="1:11" ht="0.15" customHeight="1" thickTop="1">
      <c r="A150" s="96"/>
      <c r="B150" s="43">
        <f t="shared" si="21"/>
        <v>9</v>
      </c>
      <c r="C150" s="42">
        <f>COUNTIFS(ラインリスト!$F:$F,$B150,ラインリスト!$D:$D,C$134,ラインリスト!$E:$E,C$135)</f>
        <v>0</v>
      </c>
      <c r="D150" s="42">
        <f>COUNTIFS(ラインリスト!$F:$F,$B150,ラインリスト!$D:$D,D$134,ラインリスト!$E:$E,D$135)</f>
        <v>0</v>
      </c>
      <c r="E150" s="42">
        <f>COUNTIFS(ラインリスト!$F:$F,$B150,ラインリスト!$D:$D,E$134,ラインリスト!$E:$E,E$135)</f>
        <v>0</v>
      </c>
      <c r="F150" s="42">
        <f>COUNTIFS(ラインリスト!$F:$F,$B150,ラインリスト!$D:$D,F$134,ラインリスト!$E:$E,F$135)</f>
        <v>0</v>
      </c>
      <c r="G150" s="42">
        <f>COUNTIFS(ラインリスト!$F:$F,$B150,ラインリスト!$D:$D,G$134,ラインリスト!$E:$E,G$135)</f>
        <v>0</v>
      </c>
      <c r="H150" s="42">
        <f>COUNTIFS(ラインリスト!$F:$F,$B150,ラインリスト!$D:$D,H$134,ラインリスト!$E:$E,H$135)</f>
        <v>0</v>
      </c>
      <c r="I150" s="42">
        <f>COUNTIFS(ラインリスト!$F:$F,$B150,ラインリスト!$D:$D,I$134,ラインリスト!$E:$E,I$135)</f>
        <v>0</v>
      </c>
      <c r="J150" s="42">
        <f>COUNTIFS(ラインリスト!$F:$F,$B150,ラインリスト!$D:$D,J$134,ラインリスト!$E:$E,J$135)</f>
        <v>0</v>
      </c>
      <c r="K150" s="42">
        <f>COUNTIFS(ラインリスト!$F:$F,$B150,ラインリスト!$D:$D,K$134,ラインリスト!$E:$E,K$135)</f>
        <v>0</v>
      </c>
    </row>
    <row r="151" spans="1:11" ht="0.15" customHeight="1" thickTop="1">
      <c r="A151" s="96"/>
      <c r="B151" s="43">
        <f t="shared" si="21"/>
        <v>10</v>
      </c>
      <c r="C151" s="42">
        <f>COUNTIFS(ラインリスト!$F:$F,$B151,ラインリスト!$D:$D,C$134,ラインリスト!$E:$E,C$135)</f>
        <v>0</v>
      </c>
      <c r="D151" s="42">
        <f>COUNTIFS(ラインリスト!$F:$F,$B151,ラインリスト!$D:$D,D$134,ラインリスト!$E:$E,D$135)</f>
        <v>0</v>
      </c>
      <c r="E151" s="42">
        <f>COUNTIFS(ラインリスト!$F:$F,$B151,ラインリスト!$D:$D,E$134,ラインリスト!$E:$E,E$135)</f>
        <v>0</v>
      </c>
      <c r="F151" s="42">
        <f>COUNTIFS(ラインリスト!$F:$F,$B151,ラインリスト!$D:$D,F$134,ラインリスト!$E:$E,F$135)</f>
        <v>0</v>
      </c>
      <c r="G151" s="42">
        <f>COUNTIFS(ラインリスト!$F:$F,$B151,ラインリスト!$D:$D,G$134,ラインリスト!$E:$E,G$135)</f>
        <v>0</v>
      </c>
      <c r="H151" s="42">
        <f>COUNTIFS(ラインリスト!$F:$F,$B151,ラインリスト!$D:$D,H$134,ラインリスト!$E:$E,H$135)</f>
        <v>0</v>
      </c>
      <c r="I151" s="42">
        <f>COUNTIFS(ラインリスト!$F:$F,$B151,ラインリスト!$D:$D,I$134,ラインリスト!$E:$E,I$135)</f>
        <v>0</v>
      </c>
      <c r="J151" s="42">
        <f>COUNTIFS(ラインリスト!$F:$F,$B151,ラインリスト!$D:$D,J$134,ラインリスト!$E:$E,J$135)</f>
        <v>0</v>
      </c>
      <c r="K151" s="42">
        <f>COUNTIFS(ラインリスト!$F:$F,$B151,ラインリスト!$D:$D,K$134,ラインリスト!$E:$E,K$135)</f>
        <v>0</v>
      </c>
    </row>
    <row r="152" spans="1:11" ht="0.15" customHeight="1" thickTop="1">
      <c r="A152" s="96"/>
      <c r="B152" s="43">
        <f t="shared" si="21"/>
        <v>11</v>
      </c>
      <c r="C152" s="42">
        <f>COUNTIFS(ラインリスト!$F:$F,$B152,ラインリスト!$D:$D,C$134,ラインリスト!$E:$E,C$135)</f>
        <v>0</v>
      </c>
      <c r="D152" s="42">
        <f>COUNTIFS(ラインリスト!$F:$F,$B152,ラインリスト!$D:$D,D$134,ラインリスト!$E:$E,D$135)</f>
        <v>0</v>
      </c>
      <c r="E152" s="42">
        <f>COUNTIFS(ラインリスト!$F:$F,$B152,ラインリスト!$D:$D,E$134,ラインリスト!$E:$E,E$135)</f>
        <v>0</v>
      </c>
      <c r="F152" s="42">
        <f>COUNTIFS(ラインリスト!$F:$F,$B152,ラインリスト!$D:$D,F$134,ラインリスト!$E:$E,F$135)</f>
        <v>0</v>
      </c>
      <c r="G152" s="42">
        <f>COUNTIFS(ラインリスト!$F:$F,$B152,ラインリスト!$D:$D,G$134,ラインリスト!$E:$E,G$135)</f>
        <v>0</v>
      </c>
      <c r="H152" s="42">
        <f>COUNTIFS(ラインリスト!$F:$F,$B152,ラインリスト!$D:$D,H$134,ラインリスト!$E:$E,H$135)</f>
        <v>0</v>
      </c>
      <c r="I152" s="42">
        <f>COUNTIFS(ラインリスト!$F:$F,$B152,ラインリスト!$D:$D,I$134,ラインリスト!$E:$E,I$135)</f>
        <v>0</v>
      </c>
      <c r="J152" s="42">
        <f>COUNTIFS(ラインリスト!$F:$F,$B152,ラインリスト!$D:$D,J$134,ラインリスト!$E:$E,J$135)</f>
        <v>0</v>
      </c>
      <c r="K152" s="42">
        <f>COUNTIFS(ラインリスト!$F:$F,$B152,ラインリスト!$D:$D,K$134,ラインリスト!$E:$E,K$135)</f>
        <v>0</v>
      </c>
    </row>
    <row r="153" spans="1:11" ht="0.15" customHeight="1" thickTop="1">
      <c r="A153" s="96"/>
      <c r="B153" s="43">
        <f t="shared" si="21"/>
        <v>12</v>
      </c>
      <c r="C153" s="42">
        <f>COUNTIFS(ラインリスト!$F:$F,$B153,ラインリスト!$D:$D,C$134,ラインリスト!$E:$E,C$135)</f>
        <v>0</v>
      </c>
      <c r="D153" s="42">
        <f>COUNTIFS(ラインリスト!$F:$F,$B153,ラインリスト!$D:$D,D$134,ラインリスト!$E:$E,D$135)</f>
        <v>0</v>
      </c>
      <c r="E153" s="42">
        <f>COUNTIFS(ラインリスト!$F:$F,$B153,ラインリスト!$D:$D,E$134,ラインリスト!$E:$E,E$135)</f>
        <v>0</v>
      </c>
      <c r="F153" s="42">
        <f>COUNTIFS(ラインリスト!$F:$F,$B153,ラインリスト!$D:$D,F$134,ラインリスト!$E:$E,F$135)</f>
        <v>0</v>
      </c>
      <c r="G153" s="42">
        <f>COUNTIFS(ラインリスト!$F:$F,$B153,ラインリスト!$D:$D,G$134,ラインリスト!$E:$E,G$135)</f>
        <v>0</v>
      </c>
      <c r="H153" s="42">
        <f>COUNTIFS(ラインリスト!$F:$F,$B153,ラインリスト!$D:$D,H$134,ラインリスト!$E:$E,H$135)</f>
        <v>0</v>
      </c>
      <c r="I153" s="42">
        <f>COUNTIFS(ラインリスト!$F:$F,$B153,ラインリスト!$D:$D,I$134,ラインリスト!$E:$E,I$135)</f>
        <v>0</v>
      </c>
      <c r="J153" s="42">
        <f>COUNTIFS(ラインリスト!$F:$F,$B153,ラインリスト!$D:$D,J$134,ラインリスト!$E:$E,J$135)</f>
        <v>0</v>
      </c>
      <c r="K153" s="42">
        <f>COUNTIFS(ラインリスト!$F:$F,$B153,ラインリスト!$D:$D,K$134,ラインリスト!$E:$E,K$135)</f>
        <v>0</v>
      </c>
    </row>
    <row r="154" spans="1:11" ht="0.15" customHeight="1" thickTop="1">
      <c r="A154" s="96"/>
      <c r="B154" s="43">
        <f t="shared" si="21"/>
        <v>13</v>
      </c>
      <c r="C154" s="42">
        <f>COUNTIFS(ラインリスト!$F:$F,$B154,ラインリスト!$D:$D,C$134,ラインリスト!$E:$E,C$135)</f>
        <v>0</v>
      </c>
      <c r="D154" s="42">
        <f>COUNTIFS(ラインリスト!$F:$F,$B154,ラインリスト!$D:$D,D$134,ラインリスト!$E:$E,D$135)</f>
        <v>0</v>
      </c>
      <c r="E154" s="42">
        <f>COUNTIFS(ラインリスト!$F:$F,$B154,ラインリスト!$D:$D,E$134,ラインリスト!$E:$E,E$135)</f>
        <v>0</v>
      </c>
      <c r="F154" s="42">
        <f>COUNTIFS(ラインリスト!$F:$F,$B154,ラインリスト!$D:$D,F$134,ラインリスト!$E:$E,F$135)</f>
        <v>0</v>
      </c>
      <c r="G154" s="42">
        <f>COUNTIFS(ラインリスト!$F:$F,$B154,ラインリスト!$D:$D,G$134,ラインリスト!$E:$E,G$135)</f>
        <v>0</v>
      </c>
      <c r="H154" s="42">
        <f>COUNTIFS(ラインリスト!$F:$F,$B154,ラインリスト!$D:$D,H$134,ラインリスト!$E:$E,H$135)</f>
        <v>0</v>
      </c>
      <c r="I154" s="42">
        <f>COUNTIFS(ラインリスト!$F:$F,$B154,ラインリスト!$D:$D,I$134,ラインリスト!$E:$E,I$135)</f>
        <v>0</v>
      </c>
      <c r="J154" s="42">
        <f>COUNTIFS(ラインリスト!$F:$F,$B154,ラインリスト!$D:$D,J$134,ラインリスト!$E:$E,J$135)</f>
        <v>0</v>
      </c>
      <c r="K154" s="42">
        <f>COUNTIFS(ラインリスト!$F:$F,$B154,ラインリスト!$D:$D,K$134,ラインリスト!$E:$E,K$135)</f>
        <v>0</v>
      </c>
    </row>
    <row r="155" spans="1:11" ht="0.15" customHeight="1" thickTop="1">
      <c r="A155" s="96"/>
      <c r="B155" s="43">
        <f t="shared" si="21"/>
        <v>14</v>
      </c>
      <c r="C155" s="42">
        <f>COUNTIFS(ラインリスト!$F:$F,$B155,ラインリスト!$D:$D,C$134,ラインリスト!$E:$E,C$135)</f>
        <v>0</v>
      </c>
      <c r="D155" s="42">
        <f>COUNTIFS(ラインリスト!$F:$F,$B155,ラインリスト!$D:$D,D$134,ラインリスト!$E:$E,D$135)</f>
        <v>0</v>
      </c>
      <c r="E155" s="42">
        <f>COUNTIFS(ラインリスト!$F:$F,$B155,ラインリスト!$D:$D,E$134,ラインリスト!$E:$E,E$135)</f>
        <v>0</v>
      </c>
      <c r="F155" s="42">
        <f>COUNTIFS(ラインリスト!$F:$F,$B155,ラインリスト!$D:$D,F$134,ラインリスト!$E:$E,F$135)</f>
        <v>0</v>
      </c>
      <c r="G155" s="42">
        <f>COUNTIFS(ラインリスト!$F:$F,$B155,ラインリスト!$D:$D,G$134,ラインリスト!$E:$E,G$135)</f>
        <v>0</v>
      </c>
      <c r="H155" s="42">
        <f>COUNTIFS(ラインリスト!$F:$F,$B155,ラインリスト!$D:$D,H$134,ラインリスト!$E:$E,H$135)</f>
        <v>0</v>
      </c>
      <c r="I155" s="42">
        <f>COUNTIFS(ラインリスト!$F:$F,$B155,ラインリスト!$D:$D,I$134,ラインリスト!$E:$E,I$135)</f>
        <v>0</v>
      </c>
      <c r="J155" s="42">
        <f>COUNTIFS(ラインリスト!$F:$F,$B155,ラインリスト!$D:$D,J$134,ラインリスト!$E:$E,J$135)</f>
        <v>0</v>
      </c>
      <c r="K155" s="42">
        <f>COUNTIFS(ラインリスト!$F:$F,$B155,ラインリスト!$D:$D,K$134,ラインリスト!$E:$E,K$135)</f>
        <v>0</v>
      </c>
    </row>
    <row r="156" spans="1:11" ht="0.15" customHeight="1" thickTop="1">
      <c r="A156" s="96"/>
      <c r="B156" s="43">
        <f t="shared" si="21"/>
        <v>15</v>
      </c>
      <c r="C156" s="42">
        <f>COUNTIFS(ラインリスト!$F:$F,$B156,ラインリスト!$D:$D,C$134,ラインリスト!$E:$E,C$135)</f>
        <v>0</v>
      </c>
      <c r="D156" s="42">
        <f>COUNTIFS(ラインリスト!$F:$F,$B156,ラインリスト!$D:$D,D$134,ラインリスト!$E:$E,D$135)</f>
        <v>0</v>
      </c>
      <c r="E156" s="42">
        <f>COUNTIFS(ラインリスト!$F:$F,$B156,ラインリスト!$D:$D,E$134,ラインリスト!$E:$E,E$135)</f>
        <v>0</v>
      </c>
      <c r="F156" s="42">
        <f>COUNTIFS(ラインリスト!$F:$F,$B156,ラインリスト!$D:$D,F$134,ラインリスト!$E:$E,F$135)</f>
        <v>0</v>
      </c>
      <c r="G156" s="42">
        <f>COUNTIFS(ラインリスト!$F:$F,$B156,ラインリスト!$D:$D,G$134,ラインリスト!$E:$E,G$135)</f>
        <v>0</v>
      </c>
      <c r="H156" s="42">
        <f>COUNTIFS(ラインリスト!$F:$F,$B156,ラインリスト!$D:$D,H$134,ラインリスト!$E:$E,H$135)</f>
        <v>0</v>
      </c>
      <c r="I156" s="42">
        <f>COUNTIFS(ラインリスト!$F:$F,$B156,ラインリスト!$D:$D,I$134,ラインリスト!$E:$E,I$135)</f>
        <v>0</v>
      </c>
      <c r="J156" s="42">
        <f>COUNTIFS(ラインリスト!$F:$F,$B156,ラインリスト!$D:$D,J$134,ラインリスト!$E:$E,J$135)</f>
        <v>0</v>
      </c>
      <c r="K156" s="42">
        <f>COUNTIFS(ラインリスト!$F:$F,$B156,ラインリスト!$D:$D,K$134,ラインリスト!$E:$E,K$135)</f>
        <v>0</v>
      </c>
    </row>
    <row r="157" spans="1:11" ht="0.15" customHeight="1" thickTop="1">
      <c r="A157" s="96"/>
      <c r="B157" s="43">
        <f t="shared" si="21"/>
        <v>16</v>
      </c>
      <c r="C157" s="42">
        <f>COUNTIFS(ラインリスト!$F:$F,$B157,ラインリスト!$D:$D,C$134,ラインリスト!$E:$E,C$135)</f>
        <v>0</v>
      </c>
      <c r="D157" s="42">
        <f>COUNTIFS(ラインリスト!$F:$F,$B157,ラインリスト!$D:$D,D$134,ラインリスト!$E:$E,D$135)</f>
        <v>0</v>
      </c>
      <c r="E157" s="42">
        <f>COUNTIFS(ラインリスト!$F:$F,$B157,ラインリスト!$D:$D,E$134,ラインリスト!$E:$E,E$135)</f>
        <v>0</v>
      </c>
      <c r="F157" s="42">
        <f>COUNTIFS(ラインリスト!$F:$F,$B157,ラインリスト!$D:$D,F$134,ラインリスト!$E:$E,F$135)</f>
        <v>0</v>
      </c>
      <c r="G157" s="42">
        <f>COUNTIFS(ラインリスト!$F:$F,$B157,ラインリスト!$D:$D,G$134,ラインリスト!$E:$E,G$135)</f>
        <v>0</v>
      </c>
      <c r="H157" s="42">
        <f>COUNTIFS(ラインリスト!$F:$F,$B157,ラインリスト!$D:$D,H$134,ラインリスト!$E:$E,H$135)</f>
        <v>0</v>
      </c>
      <c r="I157" s="42">
        <f>COUNTIFS(ラインリスト!$F:$F,$B157,ラインリスト!$D:$D,I$134,ラインリスト!$E:$E,I$135)</f>
        <v>0</v>
      </c>
      <c r="J157" s="42">
        <f>COUNTIFS(ラインリスト!$F:$F,$B157,ラインリスト!$D:$D,J$134,ラインリスト!$E:$E,J$135)</f>
        <v>0</v>
      </c>
      <c r="K157" s="42">
        <f>COUNTIFS(ラインリスト!$F:$F,$B157,ラインリスト!$D:$D,K$134,ラインリスト!$E:$E,K$135)</f>
        <v>0</v>
      </c>
    </row>
    <row r="158" spans="1:11" ht="0.15" customHeight="1" thickTop="1">
      <c r="A158" s="96"/>
      <c r="B158" s="43">
        <f t="shared" si="21"/>
        <v>17</v>
      </c>
      <c r="C158" s="42">
        <f>COUNTIFS(ラインリスト!$F:$F,$B158,ラインリスト!$D:$D,C$134,ラインリスト!$E:$E,C$135)</f>
        <v>0</v>
      </c>
      <c r="D158" s="42">
        <f>COUNTIFS(ラインリスト!$F:$F,$B158,ラインリスト!$D:$D,D$134,ラインリスト!$E:$E,D$135)</f>
        <v>0</v>
      </c>
      <c r="E158" s="42">
        <f>COUNTIFS(ラインリスト!$F:$F,$B158,ラインリスト!$D:$D,E$134,ラインリスト!$E:$E,E$135)</f>
        <v>0</v>
      </c>
      <c r="F158" s="42">
        <f>COUNTIFS(ラインリスト!$F:$F,$B158,ラインリスト!$D:$D,F$134,ラインリスト!$E:$E,F$135)</f>
        <v>0</v>
      </c>
      <c r="G158" s="42">
        <f>COUNTIFS(ラインリスト!$F:$F,$B158,ラインリスト!$D:$D,G$134,ラインリスト!$E:$E,G$135)</f>
        <v>0</v>
      </c>
      <c r="H158" s="42">
        <f>COUNTIFS(ラインリスト!$F:$F,$B158,ラインリスト!$D:$D,H$134,ラインリスト!$E:$E,H$135)</f>
        <v>0</v>
      </c>
      <c r="I158" s="42">
        <f>COUNTIFS(ラインリスト!$F:$F,$B158,ラインリスト!$D:$D,I$134,ラインリスト!$E:$E,I$135)</f>
        <v>0</v>
      </c>
      <c r="J158" s="42">
        <f>COUNTIFS(ラインリスト!$F:$F,$B158,ラインリスト!$D:$D,J$134,ラインリスト!$E:$E,J$135)</f>
        <v>0</v>
      </c>
      <c r="K158" s="42">
        <f>COUNTIFS(ラインリスト!$F:$F,$B158,ラインリスト!$D:$D,K$134,ラインリスト!$E:$E,K$135)</f>
        <v>0</v>
      </c>
    </row>
    <row r="159" spans="1:11" ht="0.15" customHeight="1" thickTop="1">
      <c r="A159" s="96"/>
      <c r="B159" s="43">
        <f t="shared" si="21"/>
        <v>18</v>
      </c>
      <c r="C159" s="42">
        <f>COUNTIFS(ラインリスト!$F:$F,$B159,ラインリスト!$D:$D,C$134,ラインリスト!$E:$E,C$135)</f>
        <v>0</v>
      </c>
      <c r="D159" s="42">
        <f>COUNTIFS(ラインリスト!$F:$F,$B159,ラインリスト!$D:$D,D$134,ラインリスト!$E:$E,D$135)</f>
        <v>0</v>
      </c>
      <c r="E159" s="42">
        <f>COUNTIFS(ラインリスト!$F:$F,$B159,ラインリスト!$D:$D,E$134,ラインリスト!$E:$E,E$135)</f>
        <v>0</v>
      </c>
      <c r="F159" s="42">
        <f>COUNTIFS(ラインリスト!$F:$F,$B159,ラインリスト!$D:$D,F$134,ラインリスト!$E:$E,F$135)</f>
        <v>0</v>
      </c>
      <c r="G159" s="42">
        <f>COUNTIFS(ラインリスト!$F:$F,$B159,ラインリスト!$D:$D,G$134,ラインリスト!$E:$E,G$135)</f>
        <v>0</v>
      </c>
      <c r="H159" s="42">
        <f>COUNTIFS(ラインリスト!$F:$F,$B159,ラインリスト!$D:$D,H$134,ラインリスト!$E:$E,H$135)</f>
        <v>0</v>
      </c>
      <c r="I159" s="42">
        <f>COUNTIFS(ラインリスト!$F:$F,$B159,ラインリスト!$D:$D,I$134,ラインリスト!$E:$E,I$135)</f>
        <v>0</v>
      </c>
      <c r="J159" s="42">
        <f>COUNTIFS(ラインリスト!$F:$F,$B159,ラインリスト!$D:$D,J$134,ラインリスト!$E:$E,J$135)</f>
        <v>0</v>
      </c>
      <c r="K159" s="42">
        <f>COUNTIFS(ラインリスト!$F:$F,$B159,ラインリスト!$D:$D,K$134,ラインリスト!$E:$E,K$135)</f>
        <v>0</v>
      </c>
    </row>
    <row r="160" spans="1:11" ht="0.15" customHeight="1" thickTop="1">
      <c r="A160" s="96"/>
      <c r="B160" s="43">
        <f t="shared" si="21"/>
        <v>19</v>
      </c>
      <c r="C160" s="42">
        <f>COUNTIFS(ラインリスト!$F:$F,$B160,ラインリスト!$D:$D,C$134,ラインリスト!$E:$E,C$135)</f>
        <v>0</v>
      </c>
      <c r="D160" s="42">
        <f>COUNTIFS(ラインリスト!$F:$F,$B160,ラインリスト!$D:$D,D$134,ラインリスト!$E:$E,D$135)</f>
        <v>0</v>
      </c>
      <c r="E160" s="42">
        <f>COUNTIFS(ラインリスト!$F:$F,$B160,ラインリスト!$D:$D,E$134,ラインリスト!$E:$E,E$135)</f>
        <v>0</v>
      </c>
      <c r="F160" s="42">
        <f>COUNTIFS(ラインリスト!$F:$F,$B160,ラインリスト!$D:$D,F$134,ラインリスト!$E:$E,F$135)</f>
        <v>0</v>
      </c>
      <c r="G160" s="42">
        <f>COUNTIFS(ラインリスト!$F:$F,$B160,ラインリスト!$D:$D,G$134,ラインリスト!$E:$E,G$135)</f>
        <v>0</v>
      </c>
      <c r="H160" s="42">
        <f>COUNTIFS(ラインリスト!$F:$F,$B160,ラインリスト!$D:$D,H$134,ラインリスト!$E:$E,H$135)</f>
        <v>0</v>
      </c>
      <c r="I160" s="42">
        <f>COUNTIFS(ラインリスト!$F:$F,$B160,ラインリスト!$D:$D,I$134,ラインリスト!$E:$E,I$135)</f>
        <v>0</v>
      </c>
      <c r="J160" s="42">
        <f>COUNTIFS(ラインリスト!$F:$F,$B160,ラインリスト!$D:$D,J$134,ラインリスト!$E:$E,J$135)</f>
        <v>0</v>
      </c>
      <c r="K160" s="42">
        <f>COUNTIFS(ラインリスト!$F:$F,$B160,ラインリスト!$D:$D,K$134,ラインリスト!$E:$E,K$135)</f>
        <v>0</v>
      </c>
    </row>
    <row r="161" spans="1:12" ht="0.15" customHeight="1" thickTop="1">
      <c r="A161" s="96"/>
      <c r="B161" s="43">
        <f t="shared" si="21"/>
        <v>20</v>
      </c>
      <c r="C161" s="42">
        <f>COUNTIFS(ラインリスト!$F:$F,$B161,ラインリスト!$D:$D,C$134,ラインリスト!$E:$E,C$135)</f>
        <v>0</v>
      </c>
      <c r="D161" s="42">
        <f>COUNTIFS(ラインリスト!$F:$F,$B161,ラインリスト!$D:$D,D$134,ラインリスト!$E:$E,D$135)</f>
        <v>0</v>
      </c>
      <c r="E161" s="42">
        <f>COUNTIFS(ラインリスト!$F:$F,$B161,ラインリスト!$D:$D,E$134,ラインリスト!$E:$E,E$135)</f>
        <v>0</v>
      </c>
      <c r="F161" s="42">
        <f>COUNTIFS(ラインリスト!$F:$F,$B161,ラインリスト!$D:$D,F$134,ラインリスト!$E:$E,F$135)</f>
        <v>0</v>
      </c>
      <c r="G161" s="42">
        <f>COUNTIFS(ラインリスト!$F:$F,$B161,ラインリスト!$D:$D,G$134,ラインリスト!$E:$E,G$135)</f>
        <v>0</v>
      </c>
      <c r="H161" s="42">
        <f>COUNTIFS(ラインリスト!$F:$F,$B161,ラインリスト!$D:$D,H$134,ラインリスト!$E:$E,H$135)</f>
        <v>0</v>
      </c>
      <c r="I161" s="42">
        <f>COUNTIFS(ラインリスト!$F:$F,$B161,ラインリスト!$D:$D,I$134,ラインリスト!$E:$E,I$135)</f>
        <v>0</v>
      </c>
      <c r="J161" s="42">
        <f>COUNTIFS(ラインリスト!$F:$F,$B161,ラインリスト!$D:$D,J$134,ラインリスト!$E:$E,J$135)</f>
        <v>0</v>
      </c>
      <c r="K161" s="42">
        <f>COUNTIFS(ラインリスト!$F:$F,$B161,ラインリスト!$D:$D,K$134,ラインリスト!$E:$E,K$135)</f>
        <v>0</v>
      </c>
    </row>
    <row r="162" spans="1:12" ht="0.15" customHeight="1" thickTop="1">
      <c r="A162" s="96"/>
      <c r="B162" s="43">
        <f t="shared" si="21"/>
        <v>21</v>
      </c>
      <c r="C162" s="42">
        <f>COUNTIFS(ラインリスト!$F:$F,$B162,ラインリスト!$D:$D,C$134,ラインリスト!$E:$E,C$135)</f>
        <v>0</v>
      </c>
      <c r="D162" s="42">
        <f>COUNTIFS(ラインリスト!$F:$F,$B162,ラインリスト!$D:$D,D$134,ラインリスト!$E:$E,D$135)</f>
        <v>0</v>
      </c>
      <c r="E162" s="42">
        <f>COUNTIFS(ラインリスト!$F:$F,$B162,ラインリスト!$D:$D,E$134,ラインリスト!$E:$E,E$135)</f>
        <v>0</v>
      </c>
      <c r="F162" s="42">
        <f>COUNTIFS(ラインリスト!$F:$F,$B162,ラインリスト!$D:$D,F$134,ラインリスト!$E:$E,F$135)</f>
        <v>0</v>
      </c>
      <c r="G162" s="42">
        <f>COUNTIFS(ラインリスト!$F:$F,$B162,ラインリスト!$D:$D,G$134,ラインリスト!$E:$E,G$135)</f>
        <v>0</v>
      </c>
      <c r="H162" s="42">
        <f>COUNTIFS(ラインリスト!$F:$F,$B162,ラインリスト!$D:$D,H$134,ラインリスト!$E:$E,H$135)</f>
        <v>0</v>
      </c>
      <c r="I162" s="42">
        <f>COUNTIFS(ラインリスト!$F:$F,$B162,ラインリスト!$D:$D,I$134,ラインリスト!$E:$E,I$135)</f>
        <v>0</v>
      </c>
      <c r="J162" s="42">
        <f>COUNTIFS(ラインリスト!$F:$F,$B162,ラインリスト!$D:$D,J$134,ラインリスト!$E:$E,J$135)</f>
        <v>0</v>
      </c>
      <c r="K162" s="42">
        <f>COUNTIFS(ラインリスト!$F:$F,$B162,ラインリスト!$D:$D,K$134,ラインリスト!$E:$E,K$135)</f>
        <v>0</v>
      </c>
    </row>
    <row r="163" spans="1:12" ht="0.15" customHeight="1" thickTop="1">
      <c r="A163" s="96"/>
      <c r="B163" s="43">
        <f t="shared" si="21"/>
        <v>22</v>
      </c>
      <c r="C163" s="42">
        <f>COUNTIFS(ラインリスト!$F:$F,$B163,ラインリスト!$D:$D,C$134,ラインリスト!$E:$E,C$135)</f>
        <v>0</v>
      </c>
      <c r="D163" s="42">
        <f>COUNTIFS(ラインリスト!$F:$F,$B163,ラインリスト!$D:$D,D$134,ラインリスト!$E:$E,D$135)</f>
        <v>0</v>
      </c>
      <c r="E163" s="42">
        <f>COUNTIFS(ラインリスト!$F:$F,$B163,ラインリスト!$D:$D,E$134,ラインリスト!$E:$E,E$135)</f>
        <v>0</v>
      </c>
      <c r="F163" s="42">
        <f>COUNTIFS(ラインリスト!$F:$F,$B163,ラインリスト!$D:$D,F$134,ラインリスト!$E:$E,F$135)</f>
        <v>0</v>
      </c>
      <c r="G163" s="42">
        <f>COUNTIFS(ラインリスト!$F:$F,$B163,ラインリスト!$D:$D,G$134,ラインリスト!$E:$E,G$135)</f>
        <v>0</v>
      </c>
      <c r="H163" s="42">
        <f>COUNTIFS(ラインリスト!$F:$F,$B163,ラインリスト!$D:$D,H$134,ラインリスト!$E:$E,H$135)</f>
        <v>0</v>
      </c>
      <c r="I163" s="42">
        <f>COUNTIFS(ラインリスト!$F:$F,$B163,ラインリスト!$D:$D,I$134,ラインリスト!$E:$E,I$135)</f>
        <v>0</v>
      </c>
      <c r="J163" s="42">
        <f>COUNTIFS(ラインリスト!$F:$F,$B163,ラインリスト!$D:$D,J$134,ラインリスト!$E:$E,J$135)</f>
        <v>0</v>
      </c>
      <c r="K163" s="42">
        <f>COUNTIFS(ラインリスト!$F:$F,$B163,ラインリスト!$D:$D,K$134,ラインリスト!$E:$E,K$135)</f>
        <v>0</v>
      </c>
    </row>
    <row r="164" spans="1:12" ht="0.15" customHeight="1" thickTop="1">
      <c r="A164" s="96"/>
      <c r="B164" s="43">
        <f t="shared" si="21"/>
        <v>23</v>
      </c>
      <c r="C164" s="42">
        <f>COUNTIFS(ラインリスト!$F:$F,$B164,ラインリスト!$D:$D,C$134,ラインリスト!$E:$E,C$135)</f>
        <v>0</v>
      </c>
      <c r="D164" s="42">
        <f>COUNTIFS(ラインリスト!$F:$F,$B164,ラインリスト!$D:$D,D$134,ラインリスト!$E:$E,D$135)</f>
        <v>0</v>
      </c>
      <c r="E164" s="42">
        <f>COUNTIFS(ラインリスト!$F:$F,$B164,ラインリスト!$D:$D,E$134,ラインリスト!$E:$E,E$135)</f>
        <v>0</v>
      </c>
      <c r="F164" s="42">
        <f>COUNTIFS(ラインリスト!$F:$F,$B164,ラインリスト!$D:$D,F$134,ラインリスト!$E:$E,F$135)</f>
        <v>0</v>
      </c>
      <c r="G164" s="42">
        <f>COUNTIFS(ラインリスト!$F:$F,$B164,ラインリスト!$D:$D,G$134,ラインリスト!$E:$E,G$135)</f>
        <v>0</v>
      </c>
      <c r="H164" s="42">
        <f>COUNTIFS(ラインリスト!$F:$F,$B164,ラインリスト!$D:$D,H$134,ラインリスト!$E:$E,H$135)</f>
        <v>0</v>
      </c>
      <c r="I164" s="42">
        <f>COUNTIFS(ラインリスト!$F:$F,$B164,ラインリスト!$D:$D,I$134,ラインリスト!$E:$E,I$135)</f>
        <v>0</v>
      </c>
      <c r="J164" s="42">
        <f>COUNTIFS(ラインリスト!$F:$F,$B164,ラインリスト!$D:$D,J$134,ラインリスト!$E:$E,J$135)</f>
        <v>0</v>
      </c>
      <c r="K164" s="42">
        <f>COUNTIFS(ラインリスト!$F:$F,$B164,ラインリスト!$D:$D,K$134,ラインリスト!$E:$E,K$135)</f>
        <v>0</v>
      </c>
    </row>
    <row r="165" spans="1:12" ht="0.15" customHeight="1" thickTop="1">
      <c r="A165" s="96"/>
      <c r="B165" s="43">
        <f t="shared" si="21"/>
        <v>24</v>
      </c>
      <c r="C165" s="42">
        <f>COUNTIFS(ラインリスト!$F:$F,$B165,ラインリスト!$D:$D,C$134,ラインリスト!$E:$E,C$135)</f>
        <v>0</v>
      </c>
      <c r="D165" s="42">
        <f>COUNTIFS(ラインリスト!$F:$F,$B165,ラインリスト!$D:$D,D$134,ラインリスト!$E:$E,D$135)</f>
        <v>0</v>
      </c>
      <c r="E165" s="42">
        <f>COUNTIFS(ラインリスト!$F:$F,$B165,ラインリスト!$D:$D,E$134,ラインリスト!$E:$E,E$135)</f>
        <v>0</v>
      </c>
      <c r="F165" s="42">
        <f>COUNTIFS(ラインリスト!$F:$F,$B165,ラインリスト!$D:$D,F$134,ラインリスト!$E:$E,F$135)</f>
        <v>0</v>
      </c>
      <c r="G165" s="42">
        <f>COUNTIFS(ラインリスト!$F:$F,$B165,ラインリスト!$D:$D,G$134,ラインリスト!$E:$E,G$135)</f>
        <v>0</v>
      </c>
      <c r="H165" s="42">
        <f>COUNTIFS(ラインリスト!$F:$F,$B165,ラインリスト!$D:$D,H$134,ラインリスト!$E:$E,H$135)</f>
        <v>0</v>
      </c>
      <c r="I165" s="42">
        <f>COUNTIFS(ラインリスト!$F:$F,$B165,ラインリスト!$D:$D,I$134,ラインリスト!$E:$E,I$135)</f>
        <v>0</v>
      </c>
      <c r="J165" s="42">
        <f>COUNTIFS(ラインリスト!$F:$F,$B165,ラインリスト!$D:$D,J$134,ラインリスト!$E:$E,J$135)</f>
        <v>0</v>
      </c>
      <c r="K165" s="42">
        <f>COUNTIFS(ラインリスト!$F:$F,$B165,ラインリスト!$D:$D,K$134,ラインリスト!$E:$E,K$135)</f>
        <v>0</v>
      </c>
    </row>
    <row r="166" spans="1:12" ht="0.15" customHeight="1" thickTop="1">
      <c r="A166" s="96"/>
      <c r="B166" s="43">
        <f t="shared" si="21"/>
        <v>25</v>
      </c>
      <c r="C166" s="42">
        <f>COUNTIFS(ラインリスト!$F:$F,$B166,ラインリスト!$D:$D,C$134,ラインリスト!$E:$E,C$135)</f>
        <v>0</v>
      </c>
      <c r="D166" s="42">
        <f>COUNTIFS(ラインリスト!$F:$F,$B166,ラインリスト!$D:$D,D$134,ラインリスト!$E:$E,D$135)</f>
        <v>0</v>
      </c>
      <c r="E166" s="42">
        <f>COUNTIFS(ラインリスト!$F:$F,$B166,ラインリスト!$D:$D,E$134,ラインリスト!$E:$E,E$135)</f>
        <v>0</v>
      </c>
      <c r="F166" s="42">
        <f>COUNTIFS(ラインリスト!$F:$F,$B166,ラインリスト!$D:$D,F$134,ラインリスト!$E:$E,F$135)</f>
        <v>0</v>
      </c>
      <c r="G166" s="42">
        <f>COUNTIFS(ラインリスト!$F:$F,$B166,ラインリスト!$D:$D,G$134,ラインリスト!$E:$E,G$135)</f>
        <v>0</v>
      </c>
      <c r="H166" s="42">
        <f>COUNTIFS(ラインリスト!$F:$F,$B166,ラインリスト!$D:$D,H$134,ラインリスト!$E:$E,H$135)</f>
        <v>0</v>
      </c>
      <c r="I166" s="42">
        <f>COUNTIFS(ラインリスト!$F:$F,$B166,ラインリスト!$D:$D,I$134,ラインリスト!$E:$E,I$135)</f>
        <v>0</v>
      </c>
      <c r="J166" s="42">
        <f>COUNTIFS(ラインリスト!$F:$F,$B166,ラインリスト!$D:$D,J$134,ラインリスト!$E:$E,J$135)</f>
        <v>0</v>
      </c>
      <c r="K166" s="42">
        <f>COUNTIFS(ラインリスト!$F:$F,$B166,ラインリスト!$D:$D,K$134,ラインリスト!$E:$E,K$135)</f>
        <v>0</v>
      </c>
    </row>
    <row r="167" spans="1:12" ht="0.15" customHeight="1" thickTop="1">
      <c r="A167" s="96"/>
      <c r="B167" s="43">
        <f t="shared" si="21"/>
        <v>26</v>
      </c>
      <c r="C167" s="42">
        <f>COUNTIFS(ラインリスト!$F:$F,$B167,ラインリスト!$D:$D,C$134,ラインリスト!$E:$E,C$135)</f>
        <v>0</v>
      </c>
      <c r="D167" s="42">
        <f>COUNTIFS(ラインリスト!$F:$F,$B167,ラインリスト!$D:$D,D$134,ラインリスト!$E:$E,D$135)</f>
        <v>0</v>
      </c>
      <c r="E167" s="42">
        <f>COUNTIFS(ラインリスト!$F:$F,$B167,ラインリスト!$D:$D,E$134,ラインリスト!$E:$E,E$135)</f>
        <v>0</v>
      </c>
      <c r="F167" s="42">
        <f>COUNTIFS(ラインリスト!$F:$F,$B167,ラインリスト!$D:$D,F$134,ラインリスト!$E:$E,F$135)</f>
        <v>0</v>
      </c>
      <c r="G167" s="42">
        <f>COUNTIFS(ラインリスト!$F:$F,$B167,ラインリスト!$D:$D,G$134,ラインリスト!$E:$E,G$135)</f>
        <v>0</v>
      </c>
      <c r="H167" s="42">
        <f>COUNTIFS(ラインリスト!$F:$F,$B167,ラインリスト!$D:$D,H$134,ラインリスト!$E:$E,H$135)</f>
        <v>0</v>
      </c>
      <c r="I167" s="42">
        <f>COUNTIFS(ラインリスト!$F:$F,$B167,ラインリスト!$D:$D,I$134,ラインリスト!$E:$E,I$135)</f>
        <v>0</v>
      </c>
      <c r="J167" s="42">
        <f>COUNTIFS(ラインリスト!$F:$F,$B167,ラインリスト!$D:$D,J$134,ラインリスト!$E:$E,J$135)</f>
        <v>0</v>
      </c>
      <c r="K167" s="42">
        <f>COUNTIFS(ラインリスト!$F:$F,$B167,ラインリスト!$D:$D,K$134,ラインリスト!$E:$E,K$135)</f>
        <v>0</v>
      </c>
    </row>
    <row r="168" spans="1:12" ht="0.15" customHeight="1" thickTop="1">
      <c r="A168" s="96"/>
      <c r="B168" s="43">
        <f t="shared" si="21"/>
        <v>27</v>
      </c>
      <c r="C168" s="42">
        <f>COUNTIFS(ラインリスト!$F:$F,$B168,ラインリスト!$D:$D,C$134,ラインリスト!$E:$E,C$135)</f>
        <v>0</v>
      </c>
      <c r="D168" s="42">
        <f>COUNTIFS(ラインリスト!$F:$F,$B168,ラインリスト!$D:$D,D$134,ラインリスト!$E:$E,D$135)</f>
        <v>0</v>
      </c>
      <c r="E168" s="42">
        <f>COUNTIFS(ラインリスト!$F:$F,$B168,ラインリスト!$D:$D,E$134,ラインリスト!$E:$E,E$135)</f>
        <v>0</v>
      </c>
      <c r="F168" s="42">
        <f>COUNTIFS(ラインリスト!$F:$F,$B168,ラインリスト!$D:$D,F$134,ラインリスト!$E:$E,F$135)</f>
        <v>0</v>
      </c>
      <c r="G168" s="42">
        <f>COUNTIFS(ラインリスト!$F:$F,$B168,ラインリスト!$D:$D,G$134,ラインリスト!$E:$E,G$135)</f>
        <v>0</v>
      </c>
      <c r="H168" s="42">
        <f>COUNTIFS(ラインリスト!$F:$F,$B168,ラインリスト!$D:$D,H$134,ラインリスト!$E:$E,H$135)</f>
        <v>0</v>
      </c>
      <c r="I168" s="42">
        <f>COUNTIFS(ラインリスト!$F:$F,$B168,ラインリスト!$D:$D,I$134,ラインリスト!$E:$E,I$135)</f>
        <v>0</v>
      </c>
      <c r="J168" s="42">
        <f>COUNTIFS(ラインリスト!$F:$F,$B168,ラインリスト!$D:$D,J$134,ラインリスト!$E:$E,J$135)</f>
        <v>0</v>
      </c>
      <c r="K168" s="42">
        <f>COUNTIFS(ラインリスト!$F:$F,$B168,ラインリスト!$D:$D,K$134,ラインリスト!$E:$E,K$135)</f>
        <v>0</v>
      </c>
    </row>
    <row r="169" spans="1:12" ht="0.15" customHeight="1" thickTop="1">
      <c r="A169" s="96"/>
      <c r="B169" s="43">
        <f t="shared" si="21"/>
        <v>28</v>
      </c>
      <c r="C169" s="42">
        <f>COUNTIFS(ラインリスト!$F:$F,$B169,ラインリスト!$D:$D,C$134,ラインリスト!$E:$E,C$135)</f>
        <v>0</v>
      </c>
      <c r="D169" s="42">
        <f>COUNTIFS(ラインリスト!$F:$F,$B169,ラインリスト!$D:$D,D$134,ラインリスト!$E:$E,D$135)</f>
        <v>0</v>
      </c>
      <c r="E169" s="42">
        <f>COUNTIFS(ラインリスト!$F:$F,$B169,ラインリスト!$D:$D,E$134,ラインリスト!$E:$E,E$135)</f>
        <v>0</v>
      </c>
      <c r="F169" s="42">
        <f>COUNTIFS(ラインリスト!$F:$F,$B169,ラインリスト!$D:$D,F$134,ラインリスト!$E:$E,F$135)</f>
        <v>0</v>
      </c>
      <c r="G169" s="42">
        <f>COUNTIFS(ラインリスト!$F:$F,$B169,ラインリスト!$D:$D,G$134,ラインリスト!$E:$E,G$135)</f>
        <v>0</v>
      </c>
      <c r="H169" s="42">
        <f>COUNTIFS(ラインリスト!$F:$F,$B169,ラインリスト!$D:$D,H$134,ラインリスト!$E:$E,H$135)</f>
        <v>0</v>
      </c>
      <c r="I169" s="42">
        <f>COUNTIFS(ラインリスト!$F:$F,$B169,ラインリスト!$D:$D,I$134,ラインリスト!$E:$E,I$135)</f>
        <v>0</v>
      </c>
      <c r="J169" s="42">
        <f>COUNTIFS(ラインリスト!$F:$F,$B169,ラインリスト!$D:$D,J$134,ラインリスト!$E:$E,J$135)</f>
        <v>0</v>
      </c>
      <c r="K169" s="42">
        <f>COUNTIFS(ラインリスト!$F:$F,$B169,ラインリスト!$D:$D,K$134,ラインリスト!$E:$E,K$135)</f>
        <v>0</v>
      </c>
    </row>
    <row r="170" spans="1:12" ht="0.15" customHeight="1" thickTop="1">
      <c r="A170" s="96"/>
      <c r="B170" s="43">
        <f t="shared" si="21"/>
        <v>29</v>
      </c>
      <c r="C170" s="42">
        <f>COUNTIFS(ラインリスト!$F:$F,$B170,ラインリスト!$D:$D,C$134,ラインリスト!$E:$E,C$135)</f>
        <v>0</v>
      </c>
      <c r="D170" s="42">
        <f>COUNTIFS(ラインリスト!$F:$F,$B170,ラインリスト!$D:$D,D$134,ラインリスト!$E:$E,D$135)</f>
        <v>0</v>
      </c>
      <c r="E170" s="42">
        <f>COUNTIFS(ラインリスト!$F:$F,$B170,ラインリスト!$D:$D,E$134,ラインリスト!$E:$E,E$135)</f>
        <v>0</v>
      </c>
      <c r="F170" s="42">
        <f>COUNTIFS(ラインリスト!$F:$F,$B170,ラインリスト!$D:$D,F$134,ラインリスト!$E:$E,F$135)</f>
        <v>0</v>
      </c>
      <c r="G170" s="42">
        <f>COUNTIFS(ラインリスト!$F:$F,$B170,ラインリスト!$D:$D,G$134,ラインリスト!$E:$E,G$135)</f>
        <v>0</v>
      </c>
      <c r="H170" s="42">
        <f>COUNTIFS(ラインリスト!$F:$F,$B170,ラインリスト!$D:$D,H$134,ラインリスト!$E:$E,H$135)</f>
        <v>0</v>
      </c>
      <c r="I170" s="42">
        <f>COUNTIFS(ラインリスト!$F:$F,$B170,ラインリスト!$D:$D,I$134,ラインリスト!$E:$E,I$135)</f>
        <v>0</v>
      </c>
      <c r="J170" s="42">
        <f>COUNTIFS(ラインリスト!$F:$F,$B170,ラインリスト!$D:$D,J$134,ラインリスト!$E:$E,J$135)</f>
        <v>0</v>
      </c>
      <c r="K170" s="42">
        <f>COUNTIFS(ラインリスト!$F:$F,$B170,ラインリスト!$D:$D,K$134,ラインリスト!$E:$E,K$135)</f>
        <v>0</v>
      </c>
    </row>
    <row r="171" spans="1:12" ht="0.15" customHeight="1" thickTop="1">
      <c r="A171" s="96"/>
    </row>
    <row r="172" spans="1:12" ht="18" thickTop="1">
      <c r="A172" s="96"/>
      <c r="B172" s="70" t="s">
        <v>88</v>
      </c>
      <c r="C172" s="71">
        <f>SUM(C141:C170)</f>
        <v>0</v>
      </c>
      <c r="D172" s="71">
        <f t="shared" ref="D172:K172" si="22">SUM(D141:D170)</f>
        <v>0</v>
      </c>
      <c r="E172" s="71">
        <f t="shared" si="22"/>
        <v>0</v>
      </c>
      <c r="F172" s="71">
        <f t="shared" si="22"/>
        <v>0</v>
      </c>
      <c r="G172" s="71">
        <f t="shared" si="22"/>
        <v>0</v>
      </c>
      <c r="H172" s="71">
        <f t="shared" si="22"/>
        <v>0</v>
      </c>
      <c r="I172" s="71">
        <f t="shared" si="22"/>
        <v>0</v>
      </c>
      <c r="J172" s="71">
        <f t="shared" si="22"/>
        <v>0</v>
      </c>
      <c r="K172" s="71">
        <f t="shared" si="22"/>
        <v>0</v>
      </c>
      <c r="L172" s="71">
        <f>SUM(C172:K172)</f>
        <v>0</v>
      </c>
    </row>
    <row r="174" spans="1:12" ht="0.15" customHeight="1">
      <c r="A174" s="95" t="s">
        <v>106</v>
      </c>
      <c r="B174" s="35" t="e">
        <f>TEXT($B$1,"G/標準")&amp;TEXT($C$176,"G/標準")&amp;"における属性別"&amp;TEXT($B$2,"G/標準")&amp;"の発生状況　
　（"&amp;TEXT($B$12,"m月d日")&amp;"～"&amp;TEXT($B$4,"m月d日")&amp;"の発生状況、"&amp;TEXT($B$4,"m月d日")&amp;"時点、n="&amp;TEXT($L$214,"G/標準")&amp;"）"</f>
        <v>#VALUE!</v>
      </c>
    </row>
    <row r="175" spans="1:12">
      <c r="A175" s="96"/>
      <c r="B175" s="64" t="s">
        <v>83</v>
      </c>
      <c r="C175" s="72" t="e">
        <f>C214/C178</f>
        <v>#VALUE!</v>
      </c>
      <c r="D175" s="73" t="e">
        <f t="shared" ref="D175:K175" si="23">D214/D178</f>
        <v>#VALUE!</v>
      </c>
      <c r="E175" s="73" t="e">
        <f t="shared" si="23"/>
        <v>#VALUE!</v>
      </c>
      <c r="F175" s="73" t="e">
        <f t="shared" si="23"/>
        <v>#VALUE!</v>
      </c>
      <c r="G175" s="73" t="e">
        <f t="shared" si="23"/>
        <v>#VALUE!</v>
      </c>
      <c r="H175" s="73" t="e">
        <f t="shared" si="23"/>
        <v>#VALUE!</v>
      </c>
      <c r="I175" s="73" t="e">
        <f t="shared" si="23"/>
        <v>#VALUE!</v>
      </c>
      <c r="J175" s="73" t="e">
        <f t="shared" si="23"/>
        <v>#VALUE!</v>
      </c>
      <c r="K175" s="73" t="e">
        <f t="shared" si="23"/>
        <v>#VALUE!</v>
      </c>
    </row>
    <row r="176" spans="1:12">
      <c r="A176" s="96"/>
      <c r="B176" s="65" t="s">
        <v>89</v>
      </c>
      <c r="C176" s="79" t="str">
        <f>G50</f>
        <v/>
      </c>
      <c r="D176" s="80" t="str">
        <f>$C$176</f>
        <v/>
      </c>
      <c r="E176" s="80" t="str">
        <f t="shared" ref="E176:K176" si="24">$C$176</f>
        <v/>
      </c>
      <c r="F176" s="80" t="str">
        <f t="shared" si="24"/>
        <v/>
      </c>
      <c r="G176" s="80" t="str">
        <f t="shared" si="24"/>
        <v/>
      </c>
      <c r="H176" s="80" t="str">
        <f t="shared" si="24"/>
        <v/>
      </c>
      <c r="I176" s="80" t="str">
        <f t="shared" si="24"/>
        <v/>
      </c>
      <c r="J176" s="80" t="str">
        <f t="shared" si="24"/>
        <v/>
      </c>
      <c r="K176" s="80" t="str">
        <f t="shared" si="24"/>
        <v/>
      </c>
    </row>
    <row r="177" spans="1:11" ht="18" thickBot="1">
      <c r="A177" s="96"/>
      <c r="B177" s="64" t="s">
        <v>96</v>
      </c>
      <c r="C177" s="74" t="s">
        <v>13</v>
      </c>
      <c r="D177" s="74" t="s">
        <v>14</v>
      </c>
      <c r="E177" s="74" t="s">
        <v>8</v>
      </c>
      <c r="F177" s="74" t="s">
        <v>15</v>
      </c>
      <c r="G177" s="74" t="s">
        <v>16</v>
      </c>
      <c r="H177" s="107" t="str" cm="1">
        <f t="array" ref="H177">_xlfn.LET(
  _xlpm.Eraw, ラインリスト!$E$2:$E$500,
  _xlpm.Ecol, TRIM(SUBSTITUTE(SUBSTITUTE(SUBSTITUTE(_xlpm.Eraw,"（","("),"）",")"),CHAR(10)," ")),
  _xlpm.isHeader, (ISNUMBER(SEARCH("属性",_xlpm.Ecol)))*(ISNUMBER(SEARCH("利用者",_xlpm.Ecol)))*(ISNUMBER(SEARCH("職種",_xlpm.Ecol))),
  _xlpm.isBase, (ISNUMBER(SEARCH("利用者",_xlpm.Ecol)) + ISNUMBER(SEARCH("介護",_xlpm.Ecol)) + ISNUMBER(SEARCH("看護",_xlpm.Ecol)) + ISNUMBER(SEARCH("リハビリ",_xlpm.Ecol)) + ISNUMBER(SEARCH("調理",_xlpm.Ecol)))&gt;0,
  _xlpm.listV, _xlfn._xlws.SORT(_xlfn.UNIQUE(_xlfn._xlws.FILTER(_xlpm.Ecol, (_xlpm.Ecol&lt;&gt;"") * NOT(_xlpm.isHeader) * NOT(_xlpm.isBase)))),
  _xlpm.n, COLUMNS($H$8:$K$8),
  _xlpm.k, MIN(_xlpm.n, ROWS(_xlpm.listV)),
  _xlpm.out, IF(_xlpm.k&gt;0, TRANSPOSE(INDEX(_xlpm.listV, _xlfn.SEQUENCE(_xlpm.k))), ""),
  IFERROR(_xlpm.out, "")
)</f>
        <v/>
      </c>
      <c r="I177" s="66"/>
      <c r="J177" s="66"/>
      <c r="K177" s="66"/>
    </row>
    <row r="178" spans="1:11" ht="18.5" thickTop="1" thickBot="1">
      <c r="A178" s="96"/>
      <c r="B178" s="65" t="s">
        <v>97</v>
      </c>
      <c r="C178" s="67" t="s">
        <v>87</v>
      </c>
      <c r="D178" s="67" t="s">
        <v>87</v>
      </c>
      <c r="E178" s="67" t="s">
        <v>87</v>
      </c>
      <c r="F178" s="67" t="s">
        <v>87</v>
      </c>
      <c r="G178" s="67" t="s">
        <v>87</v>
      </c>
      <c r="H178" s="67" t="s">
        <v>87</v>
      </c>
      <c r="I178" s="67" t="s">
        <v>87</v>
      </c>
      <c r="J178" s="67" t="s">
        <v>87</v>
      </c>
      <c r="K178" s="67" t="s">
        <v>87</v>
      </c>
    </row>
    <row r="179" spans="1:11" ht="0.15" customHeight="1" thickTop="1">
      <c r="A179" s="96"/>
      <c r="B179" s="47"/>
      <c r="C179" s="44" t="str">
        <f>TEXT(C176,"G/標準")&amp;TEXT(C177,"G/標準")&amp;"(n="&amp;TEXT(IF(SUM(C183:C212),SUM(C183:C212),0),"G/標準")&amp;")"</f>
        <v>利用者(n=0)</v>
      </c>
      <c r="D179" s="44" t="str">
        <f>TEXT(D176,"G/標準")&amp;TEXT(D177,"G/標準")&amp;"(n="&amp;TEXT(IF(SUM(D183:D212),SUM(D183:D212),0),"G/標準")&amp;")"</f>
        <v>介護職(n=0)</v>
      </c>
      <c r="E179" s="44" t="str">
        <f t="shared" ref="E179:J179" si="25">TEXT(E176,"G/標準")&amp;TEXT(E177,"G/標準")&amp;"(n="&amp;TEXT(IF(SUM(E183:E212),SUM(E183:E212),0),"G/標準")&amp;")"</f>
        <v>看護師(n=0)</v>
      </c>
      <c r="F179" s="44" t="str">
        <f t="shared" si="25"/>
        <v>リハビリスタッフ(n=0)</v>
      </c>
      <c r="G179" s="44" t="str">
        <f t="shared" si="25"/>
        <v>調理師(n=0)</v>
      </c>
      <c r="H179" s="44" t="str">
        <f t="shared" si="25"/>
        <v>(n=0)</v>
      </c>
      <c r="I179" s="44" t="str">
        <f t="shared" si="25"/>
        <v>0(n=0)</v>
      </c>
      <c r="J179" s="44" t="str">
        <f t="shared" si="25"/>
        <v>0(n=0)</v>
      </c>
      <c r="K179" s="44" t="str">
        <f>TEXT(K176,"G/標準")&amp;TEXT(K177,"G/標準")&amp;"(n="&amp;TEXT(IF(SUM(K183:K212),SUM(K183:K212),0),"G/標準")&amp;")"</f>
        <v>0(n=0)</v>
      </c>
    </row>
    <row r="180" spans="1:11" ht="0.15" customHeight="1" thickTop="1">
      <c r="A180" s="96"/>
      <c r="B180" s="45">
        <f t="shared" ref="B180:B181" si="26">B181-1</f>
        <v>-3</v>
      </c>
      <c r="C180" s="42">
        <f>COUNTIFS(ラインリスト!$F:$F,$B180,ラインリスト!$D:$D,C$176,ラインリスト!$E:$E,C$177)</f>
        <v>0</v>
      </c>
      <c r="D180" s="42">
        <f>COUNTIFS(ラインリスト!$F:$F,$B180,ラインリスト!$D:$D,D$176,ラインリスト!$E:$E,D$177)</f>
        <v>0</v>
      </c>
      <c r="E180" s="42">
        <f>COUNTIFS(ラインリスト!$F:$F,$B180,ラインリスト!$D:$D,E$176,ラインリスト!$E:$E,E$177)</f>
        <v>0</v>
      </c>
      <c r="F180" s="42">
        <f>COUNTIFS(ラインリスト!$F:$F,$B180,ラインリスト!$D:$D,F$176,ラインリスト!$E:$E,F$177)</f>
        <v>0</v>
      </c>
      <c r="G180" s="42">
        <f>COUNTIFS(ラインリスト!$F:$F,$B180,ラインリスト!$D:$D,G$176,ラインリスト!$E:$E,G$177)</f>
        <v>0</v>
      </c>
      <c r="H180" s="42">
        <f>COUNTIFS(ラインリスト!$F:$F,$B180,ラインリスト!$D:$D,H$176,ラインリスト!$E:$E,H$177)</f>
        <v>0</v>
      </c>
      <c r="I180" s="42">
        <f>COUNTIFS(ラインリスト!$F:$F,$B180,ラインリスト!$D:$D,I$176,ラインリスト!$E:$E,I$177)</f>
        <v>0</v>
      </c>
      <c r="J180" s="42">
        <f>COUNTIFS(ラインリスト!$F:$F,$B180,ラインリスト!$D:$D,J$176,ラインリスト!$E:$E,J$177)</f>
        <v>0</v>
      </c>
      <c r="K180" s="42">
        <f>COUNTIFS(ラインリスト!$F:$F,$B180,ラインリスト!$D:$D,K$176,ラインリスト!$E:$E,K$177)</f>
        <v>0</v>
      </c>
    </row>
    <row r="181" spans="1:11" ht="0.15" customHeight="1" thickTop="1">
      <c r="A181" s="96"/>
      <c r="B181" s="45">
        <f t="shared" si="26"/>
        <v>-2</v>
      </c>
      <c r="C181" s="42">
        <f>COUNTIFS(ラインリスト!$F:$F,$B181,ラインリスト!$D:$D,C$176,ラインリスト!$E:$E,C$177)</f>
        <v>0</v>
      </c>
      <c r="D181" s="42">
        <f>COUNTIFS(ラインリスト!$F:$F,$B181,ラインリスト!$D:$D,D$176,ラインリスト!$E:$E,D$177)</f>
        <v>0</v>
      </c>
      <c r="E181" s="42">
        <f>COUNTIFS(ラインリスト!$F:$F,$B181,ラインリスト!$D:$D,E$176,ラインリスト!$E:$E,E$177)</f>
        <v>0</v>
      </c>
      <c r="F181" s="42">
        <f>COUNTIFS(ラインリスト!$F:$F,$B181,ラインリスト!$D:$D,F$176,ラインリスト!$E:$E,F$177)</f>
        <v>0</v>
      </c>
      <c r="G181" s="42">
        <f>COUNTIFS(ラインリスト!$F:$F,$B181,ラインリスト!$D:$D,G$176,ラインリスト!$E:$E,G$177)</f>
        <v>0</v>
      </c>
      <c r="H181" s="42">
        <f>COUNTIFS(ラインリスト!$F:$F,$B181,ラインリスト!$D:$D,H$176,ラインリスト!$E:$E,H$177)</f>
        <v>0</v>
      </c>
      <c r="I181" s="42">
        <f>COUNTIFS(ラインリスト!$F:$F,$B181,ラインリスト!$D:$D,I$176,ラインリスト!$E:$E,I$177)</f>
        <v>0</v>
      </c>
      <c r="J181" s="42">
        <f>COUNTIFS(ラインリスト!$F:$F,$B181,ラインリスト!$D:$D,J$176,ラインリスト!$E:$E,J$177)</f>
        <v>0</v>
      </c>
      <c r="K181" s="42">
        <f>COUNTIFS(ラインリスト!$F:$F,$B181,ラインリスト!$D:$D,K$176,ラインリスト!$E:$E,K$177)</f>
        <v>0</v>
      </c>
    </row>
    <row r="182" spans="1:11" ht="0.15" customHeight="1" thickTop="1">
      <c r="A182" s="96"/>
      <c r="B182" s="45">
        <f>B183-1</f>
        <v>-1</v>
      </c>
      <c r="C182" s="42">
        <f>COUNTIFS(ラインリスト!$F:$F,$B182,ラインリスト!$D:$D,C$176,ラインリスト!$E:$E,C$177)</f>
        <v>0</v>
      </c>
      <c r="D182" s="42">
        <f>COUNTIFS(ラインリスト!$F:$F,$B182,ラインリスト!$D:$D,D$176,ラインリスト!$E:$E,D$177)</f>
        <v>0</v>
      </c>
      <c r="E182" s="42">
        <f>COUNTIFS(ラインリスト!$F:$F,$B182,ラインリスト!$D:$D,E$176,ラインリスト!$E:$E,E$177)</f>
        <v>0</v>
      </c>
      <c r="F182" s="42">
        <f>COUNTIFS(ラインリスト!$F:$F,$B182,ラインリスト!$D:$D,F$176,ラインリスト!$E:$E,F$177)</f>
        <v>0</v>
      </c>
      <c r="G182" s="42">
        <f>COUNTIFS(ラインリスト!$F:$F,$B182,ラインリスト!$D:$D,G$176,ラインリスト!$E:$E,G$177)</f>
        <v>0</v>
      </c>
      <c r="H182" s="42">
        <f>COUNTIFS(ラインリスト!$F:$F,$B182,ラインリスト!$D:$D,H$176,ラインリスト!$E:$E,H$177)</f>
        <v>0</v>
      </c>
      <c r="I182" s="42">
        <f>COUNTIFS(ラインリスト!$F:$F,$B182,ラインリスト!$D:$D,I$176,ラインリスト!$E:$E,I$177)</f>
        <v>0</v>
      </c>
      <c r="J182" s="42">
        <f>COUNTIFS(ラインリスト!$F:$F,$B182,ラインリスト!$D:$D,J$176,ラインリスト!$E:$E,J$177)</f>
        <v>0</v>
      </c>
      <c r="K182" s="42">
        <f>COUNTIFS(ラインリスト!$F:$F,$B182,ラインリスト!$D:$D,K$176,ラインリスト!$E:$E,K$177)</f>
        <v>0</v>
      </c>
    </row>
    <row r="183" spans="1:11" ht="0.15" customHeight="1" thickTop="1">
      <c r="A183" s="96"/>
      <c r="B183" s="43">
        <f>ラインリスト!$F$3</f>
        <v>0</v>
      </c>
      <c r="C183" s="42">
        <f>COUNTIFS(ラインリスト!$F:$F,$B183,ラインリスト!$D:$D,C$176,ラインリスト!$E:$E,C$177)</f>
        <v>0</v>
      </c>
      <c r="D183" s="42">
        <f>COUNTIFS(ラインリスト!$F:$F,$B183,ラインリスト!$D:$D,D$176,ラインリスト!$E:$E,D$177)</f>
        <v>0</v>
      </c>
      <c r="E183" s="42">
        <f>COUNTIFS(ラインリスト!$F:$F,$B183,ラインリスト!$D:$D,E$176,ラインリスト!$E:$E,E$177)</f>
        <v>0</v>
      </c>
      <c r="F183" s="42">
        <f>COUNTIFS(ラインリスト!$F:$F,$B183,ラインリスト!$D:$D,F$176,ラインリスト!$E:$E,F$177)</f>
        <v>0</v>
      </c>
      <c r="G183" s="42">
        <f>COUNTIFS(ラインリスト!$F:$F,$B183,ラインリスト!$D:$D,G$176,ラインリスト!$E:$E,G$177)</f>
        <v>0</v>
      </c>
      <c r="H183" s="42">
        <f>COUNTIFS(ラインリスト!$F:$F,$B183,ラインリスト!$D:$D,H$176,ラインリスト!$E:$E,H$177)</f>
        <v>0</v>
      </c>
      <c r="I183" s="42">
        <f>COUNTIFS(ラインリスト!$F:$F,$B183,ラインリスト!$D:$D,I$176,ラインリスト!$E:$E,I$177)</f>
        <v>0</v>
      </c>
      <c r="J183" s="42">
        <f>COUNTIFS(ラインリスト!$F:$F,$B183,ラインリスト!$D:$D,J$176,ラインリスト!$E:$E,J$177)</f>
        <v>0</v>
      </c>
      <c r="K183" s="42">
        <f>COUNTIFS(ラインリスト!$F:$F,$B183,ラインリスト!$D:$D,K$176,ラインリスト!$E:$E,K$177)</f>
        <v>0</v>
      </c>
    </row>
    <row r="184" spans="1:11" ht="0.15" customHeight="1" thickTop="1">
      <c r="A184" s="96"/>
      <c r="B184" s="43">
        <f>B183+1</f>
        <v>1</v>
      </c>
      <c r="C184" s="42">
        <f>COUNTIFS(ラインリスト!$F:$F,$B184,ラインリスト!$D:$D,C$176,ラインリスト!$E:$E,C$177)</f>
        <v>0</v>
      </c>
      <c r="D184" s="42">
        <f>COUNTIFS(ラインリスト!$F:$F,$B184,ラインリスト!$D:$D,D$176,ラインリスト!$E:$E,D$177)</f>
        <v>0</v>
      </c>
      <c r="E184" s="42">
        <f>COUNTIFS(ラインリスト!$F:$F,$B184,ラインリスト!$D:$D,E$176,ラインリスト!$E:$E,E$177)</f>
        <v>0</v>
      </c>
      <c r="F184" s="42">
        <f>COUNTIFS(ラインリスト!$F:$F,$B184,ラインリスト!$D:$D,F$176,ラインリスト!$E:$E,F$177)</f>
        <v>0</v>
      </c>
      <c r="G184" s="42">
        <f>COUNTIFS(ラインリスト!$F:$F,$B184,ラインリスト!$D:$D,G$176,ラインリスト!$E:$E,G$177)</f>
        <v>0</v>
      </c>
      <c r="H184" s="42">
        <f>COUNTIFS(ラインリスト!$F:$F,$B184,ラインリスト!$D:$D,H$176,ラインリスト!$E:$E,H$177)</f>
        <v>0</v>
      </c>
      <c r="I184" s="42">
        <f>COUNTIFS(ラインリスト!$F:$F,$B184,ラインリスト!$D:$D,I$176,ラインリスト!$E:$E,I$177)</f>
        <v>0</v>
      </c>
      <c r="J184" s="42">
        <f>COUNTIFS(ラインリスト!$F:$F,$B184,ラインリスト!$D:$D,J$176,ラインリスト!$E:$E,J$177)</f>
        <v>0</v>
      </c>
      <c r="K184" s="42">
        <f>COUNTIFS(ラインリスト!$F:$F,$B184,ラインリスト!$D:$D,K$176,ラインリスト!$E:$E,K$177)</f>
        <v>0</v>
      </c>
    </row>
    <row r="185" spans="1:11" ht="0.15" customHeight="1" thickTop="1">
      <c r="A185" s="96"/>
      <c r="B185" s="43">
        <f t="shared" ref="B185:B212" si="27">B184+1</f>
        <v>2</v>
      </c>
      <c r="C185" s="42">
        <f>COUNTIFS(ラインリスト!$F:$F,$B185,ラインリスト!$D:$D,C$176,ラインリスト!$E:$E,C$177)</f>
        <v>0</v>
      </c>
      <c r="D185" s="42">
        <f>COUNTIFS(ラインリスト!$F:$F,$B185,ラインリスト!$D:$D,D$176,ラインリスト!$E:$E,D$177)</f>
        <v>0</v>
      </c>
      <c r="E185" s="42">
        <f>COUNTIFS(ラインリスト!$F:$F,$B185,ラインリスト!$D:$D,E$176,ラインリスト!$E:$E,E$177)</f>
        <v>0</v>
      </c>
      <c r="F185" s="42">
        <f>COUNTIFS(ラインリスト!$F:$F,$B185,ラインリスト!$D:$D,F$176,ラインリスト!$E:$E,F$177)</f>
        <v>0</v>
      </c>
      <c r="G185" s="42">
        <f>COUNTIFS(ラインリスト!$F:$F,$B185,ラインリスト!$D:$D,G$176,ラインリスト!$E:$E,G$177)</f>
        <v>0</v>
      </c>
      <c r="H185" s="42">
        <f>COUNTIFS(ラインリスト!$F:$F,$B185,ラインリスト!$D:$D,H$176,ラインリスト!$E:$E,H$177)</f>
        <v>0</v>
      </c>
      <c r="I185" s="42">
        <f>COUNTIFS(ラインリスト!$F:$F,$B185,ラインリスト!$D:$D,I$176,ラインリスト!$E:$E,I$177)</f>
        <v>0</v>
      </c>
      <c r="J185" s="42">
        <f>COUNTIFS(ラインリスト!$F:$F,$B185,ラインリスト!$D:$D,J$176,ラインリスト!$E:$E,J$177)</f>
        <v>0</v>
      </c>
      <c r="K185" s="42">
        <f>COUNTIFS(ラインリスト!$F:$F,$B185,ラインリスト!$D:$D,K$176,ラインリスト!$E:$E,K$177)</f>
        <v>0</v>
      </c>
    </row>
    <row r="186" spans="1:11" ht="0.15" customHeight="1" thickTop="1">
      <c r="A186" s="96"/>
      <c r="B186" s="43">
        <f t="shared" si="27"/>
        <v>3</v>
      </c>
      <c r="C186" s="42">
        <f>COUNTIFS(ラインリスト!$F:$F,$B186,ラインリスト!$D:$D,C$176,ラインリスト!$E:$E,C$177)</f>
        <v>0</v>
      </c>
      <c r="D186" s="42">
        <f>COUNTIFS(ラインリスト!$F:$F,$B186,ラインリスト!$D:$D,D$176,ラインリスト!$E:$E,D$177)</f>
        <v>0</v>
      </c>
      <c r="E186" s="42">
        <f>COUNTIFS(ラインリスト!$F:$F,$B186,ラインリスト!$D:$D,E$176,ラインリスト!$E:$E,E$177)</f>
        <v>0</v>
      </c>
      <c r="F186" s="42">
        <f>COUNTIFS(ラインリスト!$F:$F,$B186,ラインリスト!$D:$D,F$176,ラインリスト!$E:$E,F$177)</f>
        <v>0</v>
      </c>
      <c r="G186" s="42">
        <f>COUNTIFS(ラインリスト!$F:$F,$B186,ラインリスト!$D:$D,G$176,ラインリスト!$E:$E,G$177)</f>
        <v>0</v>
      </c>
      <c r="H186" s="42">
        <f>COUNTIFS(ラインリスト!$F:$F,$B186,ラインリスト!$D:$D,H$176,ラインリスト!$E:$E,H$177)</f>
        <v>0</v>
      </c>
      <c r="I186" s="42">
        <f>COUNTIFS(ラインリスト!$F:$F,$B186,ラインリスト!$D:$D,I$176,ラインリスト!$E:$E,I$177)</f>
        <v>0</v>
      </c>
      <c r="J186" s="42">
        <f>COUNTIFS(ラインリスト!$F:$F,$B186,ラインリスト!$D:$D,J$176,ラインリスト!$E:$E,J$177)</f>
        <v>0</v>
      </c>
      <c r="K186" s="42">
        <f>COUNTIFS(ラインリスト!$F:$F,$B186,ラインリスト!$D:$D,K$176,ラインリスト!$E:$E,K$177)</f>
        <v>0</v>
      </c>
    </row>
    <row r="187" spans="1:11" ht="0.15" customHeight="1" thickTop="1">
      <c r="A187" s="96"/>
      <c r="B187" s="43">
        <f t="shared" si="27"/>
        <v>4</v>
      </c>
      <c r="C187" s="42">
        <f>COUNTIFS(ラインリスト!$F:$F,$B187,ラインリスト!$D:$D,C$176,ラインリスト!$E:$E,C$177)</f>
        <v>0</v>
      </c>
      <c r="D187" s="42">
        <f>COUNTIFS(ラインリスト!$F:$F,$B187,ラインリスト!$D:$D,D$176,ラインリスト!$E:$E,D$177)</f>
        <v>0</v>
      </c>
      <c r="E187" s="42">
        <f>COUNTIFS(ラインリスト!$F:$F,$B187,ラインリスト!$D:$D,E$176,ラインリスト!$E:$E,E$177)</f>
        <v>0</v>
      </c>
      <c r="F187" s="42">
        <f>COUNTIFS(ラインリスト!$F:$F,$B187,ラインリスト!$D:$D,F$176,ラインリスト!$E:$E,F$177)</f>
        <v>0</v>
      </c>
      <c r="G187" s="42">
        <f>COUNTIFS(ラインリスト!$F:$F,$B187,ラインリスト!$D:$D,G$176,ラインリスト!$E:$E,G$177)</f>
        <v>0</v>
      </c>
      <c r="H187" s="42">
        <f>COUNTIFS(ラインリスト!$F:$F,$B187,ラインリスト!$D:$D,H$176,ラインリスト!$E:$E,H$177)</f>
        <v>0</v>
      </c>
      <c r="I187" s="42">
        <f>COUNTIFS(ラインリスト!$F:$F,$B187,ラインリスト!$D:$D,I$176,ラインリスト!$E:$E,I$177)</f>
        <v>0</v>
      </c>
      <c r="J187" s="42">
        <f>COUNTIFS(ラインリスト!$F:$F,$B187,ラインリスト!$D:$D,J$176,ラインリスト!$E:$E,J$177)</f>
        <v>0</v>
      </c>
      <c r="K187" s="42">
        <f>COUNTIFS(ラインリスト!$F:$F,$B187,ラインリスト!$D:$D,K$176,ラインリスト!$E:$E,K$177)</f>
        <v>0</v>
      </c>
    </row>
    <row r="188" spans="1:11" ht="0.15" customHeight="1" thickTop="1">
      <c r="A188" s="96"/>
      <c r="B188" s="43">
        <f t="shared" si="27"/>
        <v>5</v>
      </c>
      <c r="C188" s="42">
        <f>COUNTIFS(ラインリスト!$F:$F,$B188,ラインリスト!$D:$D,C$176,ラインリスト!$E:$E,C$177)</f>
        <v>0</v>
      </c>
      <c r="D188" s="42">
        <f>COUNTIFS(ラインリスト!$F:$F,$B188,ラインリスト!$D:$D,D$176,ラインリスト!$E:$E,D$177)</f>
        <v>0</v>
      </c>
      <c r="E188" s="42">
        <f>COUNTIFS(ラインリスト!$F:$F,$B188,ラインリスト!$D:$D,E$176,ラインリスト!$E:$E,E$177)</f>
        <v>0</v>
      </c>
      <c r="F188" s="42">
        <f>COUNTIFS(ラインリスト!$F:$F,$B188,ラインリスト!$D:$D,F$176,ラインリスト!$E:$E,F$177)</f>
        <v>0</v>
      </c>
      <c r="G188" s="42">
        <f>COUNTIFS(ラインリスト!$F:$F,$B188,ラインリスト!$D:$D,G$176,ラインリスト!$E:$E,G$177)</f>
        <v>0</v>
      </c>
      <c r="H188" s="42">
        <f>COUNTIFS(ラインリスト!$F:$F,$B188,ラインリスト!$D:$D,H$176,ラインリスト!$E:$E,H$177)</f>
        <v>0</v>
      </c>
      <c r="I188" s="42">
        <f>COUNTIFS(ラインリスト!$F:$F,$B188,ラインリスト!$D:$D,I$176,ラインリスト!$E:$E,I$177)</f>
        <v>0</v>
      </c>
      <c r="J188" s="42">
        <f>COUNTIFS(ラインリスト!$F:$F,$B188,ラインリスト!$D:$D,J$176,ラインリスト!$E:$E,J$177)</f>
        <v>0</v>
      </c>
      <c r="K188" s="42">
        <f>COUNTIFS(ラインリスト!$F:$F,$B188,ラインリスト!$D:$D,K$176,ラインリスト!$E:$E,K$177)</f>
        <v>0</v>
      </c>
    </row>
    <row r="189" spans="1:11" ht="0.15" customHeight="1" thickTop="1">
      <c r="A189" s="96"/>
      <c r="B189" s="43">
        <f t="shared" si="27"/>
        <v>6</v>
      </c>
      <c r="C189" s="42">
        <f>COUNTIFS(ラインリスト!$F:$F,$B189,ラインリスト!$D:$D,C$176,ラインリスト!$E:$E,C$177)</f>
        <v>0</v>
      </c>
      <c r="D189" s="42">
        <f>COUNTIFS(ラインリスト!$F:$F,$B189,ラインリスト!$D:$D,D$176,ラインリスト!$E:$E,D$177)</f>
        <v>0</v>
      </c>
      <c r="E189" s="42">
        <f>COUNTIFS(ラインリスト!$F:$F,$B189,ラインリスト!$D:$D,E$176,ラインリスト!$E:$E,E$177)</f>
        <v>0</v>
      </c>
      <c r="F189" s="42">
        <f>COUNTIFS(ラインリスト!$F:$F,$B189,ラインリスト!$D:$D,F$176,ラインリスト!$E:$E,F$177)</f>
        <v>0</v>
      </c>
      <c r="G189" s="42">
        <f>COUNTIFS(ラインリスト!$F:$F,$B189,ラインリスト!$D:$D,G$176,ラインリスト!$E:$E,G$177)</f>
        <v>0</v>
      </c>
      <c r="H189" s="42">
        <f>COUNTIFS(ラインリスト!$F:$F,$B189,ラインリスト!$D:$D,H$176,ラインリスト!$E:$E,H$177)</f>
        <v>0</v>
      </c>
      <c r="I189" s="42">
        <f>COUNTIFS(ラインリスト!$F:$F,$B189,ラインリスト!$D:$D,I$176,ラインリスト!$E:$E,I$177)</f>
        <v>0</v>
      </c>
      <c r="J189" s="42">
        <f>COUNTIFS(ラインリスト!$F:$F,$B189,ラインリスト!$D:$D,J$176,ラインリスト!$E:$E,J$177)</f>
        <v>0</v>
      </c>
      <c r="K189" s="42">
        <f>COUNTIFS(ラインリスト!$F:$F,$B189,ラインリスト!$D:$D,K$176,ラインリスト!$E:$E,K$177)</f>
        <v>0</v>
      </c>
    </row>
    <row r="190" spans="1:11" ht="0.15" customHeight="1" thickTop="1">
      <c r="A190" s="96"/>
      <c r="B190" s="43">
        <f t="shared" si="27"/>
        <v>7</v>
      </c>
      <c r="C190" s="42">
        <f>COUNTIFS(ラインリスト!$F:$F,$B190,ラインリスト!$D:$D,C$176,ラインリスト!$E:$E,C$177)</f>
        <v>0</v>
      </c>
      <c r="D190" s="42">
        <f>COUNTIFS(ラインリスト!$F:$F,$B190,ラインリスト!$D:$D,D$176,ラインリスト!$E:$E,D$177)</f>
        <v>0</v>
      </c>
      <c r="E190" s="42">
        <f>COUNTIFS(ラインリスト!$F:$F,$B190,ラインリスト!$D:$D,E$176,ラインリスト!$E:$E,E$177)</f>
        <v>0</v>
      </c>
      <c r="F190" s="42">
        <f>COUNTIFS(ラインリスト!$F:$F,$B190,ラインリスト!$D:$D,F$176,ラインリスト!$E:$E,F$177)</f>
        <v>0</v>
      </c>
      <c r="G190" s="42">
        <f>COUNTIFS(ラインリスト!$F:$F,$B190,ラインリスト!$D:$D,G$176,ラインリスト!$E:$E,G$177)</f>
        <v>0</v>
      </c>
      <c r="H190" s="42">
        <f>COUNTIFS(ラインリスト!$F:$F,$B190,ラインリスト!$D:$D,H$176,ラインリスト!$E:$E,H$177)</f>
        <v>0</v>
      </c>
      <c r="I190" s="42">
        <f>COUNTIFS(ラインリスト!$F:$F,$B190,ラインリスト!$D:$D,I$176,ラインリスト!$E:$E,I$177)</f>
        <v>0</v>
      </c>
      <c r="J190" s="42">
        <f>COUNTIFS(ラインリスト!$F:$F,$B190,ラインリスト!$D:$D,J$176,ラインリスト!$E:$E,J$177)</f>
        <v>0</v>
      </c>
      <c r="K190" s="42">
        <f>COUNTIFS(ラインリスト!$F:$F,$B190,ラインリスト!$D:$D,K$176,ラインリスト!$E:$E,K$177)</f>
        <v>0</v>
      </c>
    </row>
    <row r="191" spans="1:11" ht="0.15" customHeight="1" thickTop="1">
      <c r="A191" s="96"/>
      <c r="B191" s="43">
        <f t="shared" si="27"/>
        <v>8</v>
      </c>
      <c r="C191" s="42">
        <f>COUNTIFS(ラインリスト!$F:$F,$B191,ラインリスト!$D:$D,C$176,ラインリスト!$E:$E,C$177)</f>
        <v>0</v>
      </c>
      <c r="D191" s="42">
        <f>COUNTIFS(ラインリスト!$F:$F,$B191,ラインリスト!$D:$D,D$176,ラインリスト!$E:$E,D$177)</f>
        <v>0</v>
      </c>
      <c r="E191" s="42">
        <f>COUNTIFS(ラインリスト!$F:$F,$B191,ラインリスト!$D:$D,E$176,ラインリスト!$E:$E,E$177)</f>
        <v>0</v>
      </c>
      <c r="F191" s="42">
        <f>COUNTIFS(ラインリスト!$F:$F,$B191,ラインリスト!$D:$D,F$176,ラインリスト!$E:$E,F$177)</f>
        <v>0</v>
      </c>
      <c r="G191" s="42">
        <f>COUNTIFS(ラインリスト!$F:$F,$B191,ラインリスト!$D:$D,G$176,ラインリスト!$E:$E,G$177)</f>
        <v>0</v>
      </c>
      <c r="H191" s="42">
        <f>COUNTIFS(ラインリスト!$F:$F,$B191,ラインリスト!$D:$D,H$176,ラインリスト!$E:$E,H$177)</f>
        <v>0</v>
      </c>
      <c r="I191" s="42">
        <f>COUNTIFS(ラインリスト!$F:$F,$B191,ラインリスト!$D:$D,I$176,ラインリスト!$E:$E,I$177)</f>
        <v>0</v>
      </c>
      <c r="J191" s="42">
        <f>COUNTIFS(ラインリスト!$F:$F,$B191,ラインリスト!$D:$D,J$176,ラインリスト!$E:$E,J$177)</f>
        <v>0</v>
      </c>
      <c r="K191" s="42">
        <f>COUNTIFS(ラインリスト!$F:$F,$B191,ラインリスト!$D:$D,K$176,ラインリスト!$E:$E,K$177)</f>
        <v>0</v>
      </c>
    </row>
    <row r="192" spans="1:11" ht="0.15" customHeight="1" thickTop="1">
      <c r="A192" s="96"/>
      <c r="B192" s="43">
        <f t="shared" si="27"/>
        <v>9</v>
      </c>
      <c r="C192" s="42">
        <f>COUNTIFS(ラインリスト!$F:$F,$B192,ラインリスト!$D:$D,C$176,ラインリスト!$E:$E,C$177)</f>
        <v>0</v>
      </c>
      <c r="D192" s="42">
        <f>COUNTIFS(ラインリスト!$F:$F,$B192,ラインリスト!$D:$D,D$176,ラインリスト!$E:$E,D$177)</f>
        <v>0</v>
      </c>
      <c r="E192" s="42">
        <f>COUNTIFS(ラインリスト!$F:$F,$B192,ラインリスト!$D:$D,E$176,ラインリスト!$E:$E,E$177)</f>
        <v>0</v>
      </c>
      <c r="F192" s="42">
        <f>COUNTIFS(ラインリスト!$F:$F,$B192,ラインリスト!$D:$D,F$176,ラインリスト!$E:$E,F$177)</f>
        <v>0</v>
      </c>
      <c r="G192" s="42">
        <f>COUNTIFS(ラインリスト!$F:$F,$B192,ラインリスト!$D:$D,G$176,ラインリスト!$E:$E,G$177)</f>
        <v>0</v>
      </c>
      <c r="H192" s="42">
        <f>COUNTIFS(ラインリスト!$F:$F,$B192,ラインリスト!$D:$D,H$176,ラインリスト!$E:$E,H$177)</f>
        <v>0</v>
      </c>
      <c r="I192" s="42">
        <f>COUNTIFS(ラインリスト!$F:$F,$B192,ラインリスト!$D:$D,I$176,ラインリスト!$E:$E,I$177)</f>
        <v>0</v>
      </c>
      <c r="J192" s="42">
        <f>COUNTIFS(ラインリスト!$F:$F,$B192,ラインリスト!$D:$D,J$176,ラインリスト!$E:$E,J$177)</f>
        <v>0</v>
      </c>
      <c r="K192" s="42">
        <f>COUNTIFS(ラインリスト!$F:$F,$B192,ラインリスト!$D:$D,K$176,ラインリスト!$E:$E,K$177)</f>
        <v>0</v>
      </c>
    </row>
    <row r="193" spans="1:11" ht="0.15" customHeight="1" thickTop="1">
      <c r="A193" s="96"/>
      <c r="B193" s="43">
        <f t="shared" si="27"/>
        <v>10</v>
      </c>
      <c r="C193" s="42">
        <f>COUNTIFS(ラインリスト!$F:$F,$B193,ラインリスト!$D:$D,C$176,ラインリスト!$E:$E,C$177)</f>
        <v>0</v>
      </c>
      <c r="D193" s="42">
        <f>COUNTIFS(ラインリスト!$F:$F,$B193,ラインリスト!$D:$D,D$176,ラインリスト!$E:$E,D$177)</f>
        <v>0</v>
      </c>
      <c r="E193" s="42">
        <f>COUNTIFS(ラインリスト!$F:$F,$B193,ラインリスト!$D:$D,E$176,ラインリスト!$E:$E,E$177)</f>
        <v>0</v>
      </c>
      <c r="F193" s="42">
        <f>COUNTIFS(ラインリスト!$F:$F,$B193,ラインリスト!$D:$D,F$176,ラインリスト!$E:$E,F$177)</f>
        <v>0</v>
      </c>
      <c r="G193" s="42">
        <f>COUNTIFS(ラインリスト!$F:$F,$B193,ラインリスト!$D:$D,G$176,ラインリスト!$E:$E,G$177)</f>
        <v>0</v>
      </c>
      <c r="H193" s="42">
        <f>COUNTIFS(ラインリスト!$F:$F,$B193,ラインリスト!$D:$D,H$176,ラインリスト!$E:$E,H$177)</f>
        <v>0</v>
      </c>
      <c r="I193" s="42">
        <f>COUNTIFS(ラインリスト!$F:$F,$B193,ラインリスト!$D:$D,I$176,ラインリスト!$E:$E,I$177)</f>
        <v>0</v>
      </c>
      <c r="J193" s="42">
        <f>COUNTIFS(ラインリスト!$F:$F,$B193,ラインリスト!$D:$D,J$176,ラインリスト!$E:$E,J$177)</f>
        <v>0</v>
      </c>
      <c r="K193" s="42">
        <f>COUNTIFS(ラインリスト!$F:$F,$B193,ラインリスト!$D:$D,K$176,ラインリスト!$E:$E,K$177)</f>
        <v>0</v>
      </c>
    </row>
    <row r="194" spans="1:11" ht="0.15" customHeight="1" thickTop="1">
      <c r="A194" s="96"/>
      <c r="B194" s="43">
        <f t="shared" si="27"/>
        <v>11</v>
      </c>
      <c r="C194" s="42">
        <f>COUNTIFS(ラインリスト!$F:$F,$B194,ラインリスト!$D:$D,C$176,ラインリスト!$E:$E,C$177)</f>
        <v>0</v>
      </c>
      <c r="D194" s="42">
        <f>COUNTIFS(ラインリスト!$F:$F,$B194,ラインリスト!$D:$D,D$176,ラインリスト!$E:$E,D$177)</f>
        <v>0</v>
      </c>
      <c r="E194" s="42">
        <f>COUNTIFS(ラインリスト!$F:$F,$B194,ラインリスト!$D:$D,E$176,ラインリスト!$E:$E,E$177)</f>
        <v>0</v>
      </c>
      <c r="F194" s="42">
        <f>COUNTIFS(ラインリスト!$F:$F,$B194,ラインリスト!$D:$D,F$176,ラインリスト!$E:$E,F$177)</f>
        <v>0</v>
      </c>
      <c r="G194" s="42">
        <f>COUNTIFS(ラインリスト!$F:$F,$B194,ラインリスト!$D:$D,G$176,ラインリスト!$E:$E,G$177)</f>
        <v>0</v>
      </c>
      <c r="H194" s="42">
        <f>COUNTIFS(ラインリスト!$F:$F,$B194,ラインリスト!$D:$D,H$176,ラインリスト!$E:$E,H$177)</f>
        <v>0</v>
      </c>
      <c r="I194" s="42">
        <f>COUNTIFS(ラインリスト!$F:$F,$B194,ラインリスト!$D:$D,I$176,ラインリスト!$E:$E,I$177)</f>
        <v>0</v>
      </c>
      <c r="J194" s="42">
        <f>COUNTIFS(ラインリスト!$F:$F,$B194,ラインリスト!$D:$D,J$176,ラインリスト!$E:$E,J$177)</f>
        <v>0</v>
      </c>
      <c r="K194" s="42">
        <f>COUNTIFS(ラインリスト!$F:$F,$B194,ラインリスト!$D:$D,K$176,ラインリスト!$E:$E,K$177)</f>
        <v>0</v>
      </c>
    </row>
    <row r="195" spans="1:11" ht="0.15" customHeight="1" thickTop="1">
      <c r="A195" s="96"/>
      <c r="B195" s="43">
        <f t="shared" si="27"/>
        <v>12</v>
      </c>
      <c r="C195" s="42">
        <f>COUNTIFS(ラインリスト!$F:$F,$B195,ラインリスト!$D:$D,C$176,ラインリスト!$E:$E,C$177)</f>
        <v>0</v>
      </c>
      <c r="D195" s="42">
        <f>COUNTIFS(ラインリスト!$F:$F,$B195,ラインリスト!$D:$D,D$176,ラインリスト!$E:$E,D$177)</f>
        <v>0</v>
      </c>
      <c r="E195" s="42">
        <f>COUNTIFS(ラインリスト!$F:$F,$B195,ラインリスト!$D:$D,E$176,ラインリスト!$E:$E,E$177)</f>
        <v>0</v>
      </c>
      <c r="F195" s="42">
        <f>COUNTIFS(ラインリスト!$F:$F,$B195,ラインリスト!$D:$D,F$176,ラインリスト!$E:$E,F$177)</f>
        <v>0</v>
      </c>
      <c r="G195" s="42">
        <f>COUNTIFS(ラインリスト!$F:$F,$B195,ラインリスト!$D:$D,G$176,ラインリスト!$E:$E,G$177)</f>
        <v>0</v>
      </c>
      <c r="H195" s="42">
        <f>COUNTIFS(ラインリスト!$F:$F,$B195,ラインリスト!$D:$D,H$176,ラインリスト!$E:$E,H$177)</f>
        <v>0</v>
      </c>
      <c r="I195" s="42">
        <f>COUNTIFS(ラインリスト!$F:$F,$B195,ラインリスト!$D:$D,I$176,ラインリスト!$E:$E,I$177)</f>
        <v>0</v>
      </c>
      <c r="J195" s="42">
        <f>COUNTIFS(ラインリスト!$F:$F,$B195,ラインリスト!$D:$D,J$176,ラインリスト!$E:$E,J$177)</f>
        <v>0</v>
      </c>
      <c r="K195" s="42">
        <f>COUNTIFS(ラインリスト!$F:$F,$B195,ラインリスト!$D:$D,K$176,ラインリスト!$E:$E,K$177)</f>
        <v>0</v>
      </c>
    </row>
    <row r="196" spans="1:11" ht="0.15" customHeight="1" thickTop="1">
      <c r="A196" s="96"/>
      <c r="B196" s="43">
        <f t="shared" si="27"/>
        <v>13</v>
      </c>
      <c r="C196" s="42">
        <f>COUNTIFS(ラインリスト!$F:$F,$B196,ラインリスト!$D:$D,C$176,ラインリスト!$E:$E,C$177)</f>
        <v>0</v>
      </c>
      <c r="D196" s="42">
        <f>COUNTIFS(ラインリスト!$F:$F,$B196,ラインリスト!$D:$D,D$176,ラインリスト!$E:$E,D$177)</f>
        <v>0</v>
      </c>
      <c r="E196" s="42">
        <f>COUNTIFS(ラインリスト!$F:$F,$B196,ラインリスト!$D:$D,E$176,ラインリスト!$E:$E,E$177)</f>
        <v>0</v>
      </c>
      <c r="F196" s="42">
        <f>COUNTIFS(ラインリスト!$F:$F,$B196,ラインリスト!$D:$D,F$176,ラインリスト!$E:$E,F$177)</f>
        <v>0</v>
      </c>
      <c r="G196" s="42">
        <f>COUNTIFS(ラインリスト!$F:$F,$B196,ラインリスト!$D:$D,G$176,ラインリスト!$E:$E,G$177)</f>
        <v>0</v>
      </c>
      <c r="H196" s="42">
        <f>COUNTIFS(ラインリスト!$F:$F,$B196,ラインリスト!$D:$D,H$176,ラインリスト!$E:$E,H$177)</f>
        <v>0</v>
      </c>
      <c r="I196" s="42">
        <f>COUNTIFS(ラインリスト!$F:$F,$B196,ラインリスト!$D:$D,I$176,ラインリスト!$E:$E,I$177)</f>
        <v>0</v>
      </c>
      <c r="J196" s="42">
        <f>COUNTIFS(ラインリスト!$F:$F,$B196,ラインリスト!$D:$D,J$176,ラインリスト!$E:$E,J$177)</f>
        <v>0</v>
      </c>
      <c r="K196" s="42">
        <f>COUNTIFS(ラインリスト!$F:$F,$B196,ラインリスト!$D:$D,K$176,ラインリスト!$E:$E,K$177)</f>
        <v>0</v>
      </c>
    </row>
    <row r="197" spans="1:11" ht="0.15" customHeight="1" thickTop="1">
      <c r="A197" s="96"/>
      <c r="B197" s="43">
        <f t="shared" si="27"/>
        <v>14</v>
      </c>
      <c r="C197" s="42">
        <f>COUNTIFS(ラインリスト!$F:$F,$B197,ラインリスト!$D:$D,C$176,ラインリスト!$E:$E,C$177)</f>
        <v>0</v>
      </c>
      <c r="D197" s="42">
        <f>COUNTIFS(ラインリスト!$F:$F,$B197,ラインリスト!$D:$D,D$176,ラインリスト!$E:$E,D$177)</f>
        <v>0</v>
      </c>
      <c r="E197" s="42">
        <f>COUNTIFS(ラインリスト!$F:$F,$B197,ラインリスト!$D:$D,E$176,ラインリスト!$E:$E,E$177)</f>
        <v>0</v>
      </c>
      <c r="F197" s="42">
        <f>COUNTIFS(ラインリスト!$F:$F,$B197,ラインリスト!$D:$D,F$176,ラインリスト!$E:$E,F$177)</f>
        <v>0</v>
      </c>
      <c r="G197" s="42">
        <f>COUNTIFS(ラインリスト!$F:$F,$B197,ラインリスト!$D:$D,G$176,ラインリスト!$E:$E,G$177)</f>
        <v>0</v>
      </c>
      <c r="H197" s="42">
        <f>COUNTIFS(ラインリスト!$F:$F,$B197,ラインリスト!$D:$D,H$176,ラインリスト!$E:$E,H$177)</f>
        <v>0</v>
      </c>
      <c r="I197" s="42">
        <f>COUNTIFS(ラインリスト!$F:$F,$B197,ラインリスト!$D:$D,I$176,ラインリスト!$E:$E,I$177)</f>
        <v>0</v>
      </c>
      <c r="J197" s="42">
        <f>COUNTIFS(ラインリスト!$F:$F,$B197,ラインリスト!$D:$D,J$176,ラインリスト!$E:$E,J$177)</f>
        <v>0</v>
      </c>
      <c r="K197" s="42">
        <f>COUNTIFS(ラインリスト!$F:$F,$B197,ラインリスト!$D:$D,K$176,ラインリスト!$E:$E,K$177)</f>
        <v>0</v>
      </c>
    </row>
    <row r="198" spans="1:11" ht="0.15" customHeight="1" thickTop="1">
      <c r="A198" s="96"/>
      <c r="B198" s="43">
        <f t="shared" si="27"/>
        <v>15</v>
      </c>
      <c r="C198" s="42">
        <f>COUNTIFS(ラインリスト!$F:$F,$B198,ラインリスト!$D:$D,C$176,ラインリスト!$E:$E,C$177)</f>
        <v>0</v>
      </c>
      <c r="D198" s="42">
        <f>COUNTIFS(ラインリスト!$F:$F,$B198,ラインリスト!$D:$D,D$176,ラインリスト!$E:$E,D$177)</f>
        <v>0</v>
      </c>
      <c r="E198" s="42">
        <f>COUNTIFS(ラインリスト!$F:$F,$B198,ラインリスト!$D:$D,E$176,ラインリスト!$E:$E,E$177)</f>
        <v>0</v>
      </c>
      <c r="F198" s="42">
        <f>COUNTIFS(ラインリスト!$F:$F,$B198,ラインリスト!$D:$D,F$176,ラインリスト!$E:$E,F$177)</f>
        <v>0</v>
      </c>
      <c r="G198" s="42">
        <f>COUNTIFS(ラインリスト!$F:$F,$B198,ラインリスト!$D:$D,G$176,ラインリスト!$E:$E,G$177)</f>
        <v>0</v>
      </c>
      <c r="H198" s="42">
        <f>COUNTIFS(ラインリスト!$F:$F,$B198,ラインリスト!$D:$D,H$176,ラインリスト!$E:$E,H$177)</f>
        <v>0</v>
      </c>
      <c r="I198" s="42">
        <f>COUNTIFS(ラインリスト!$F:$F,$B198,ラインリスト!$D:$D,I$176,ラインリスト!$E:$E,I$177)</f>
        <v>0</v>
      </c>
      <c r="J198" s="42">
        <f>COUNTIFS(ラインリスト!$F:$F,$B198,ラインリスト!$D:$D,J$176,ラインリスト!$E:$E,J$177)</f>
        <v>0</v>
      </c>
      <c r="K198" s="42">
        <f>COUNTIFS(ラインリスト!$F:$F,$B198,ラインリスト!$D:$D,K$176,ラインリスト!$E:$E,K$177)</f>
        <v>0</v>
      </c>
    </row>
    <row r="199" spans="1:11" ht="0.15" customHeight="1" thickTop="1">
      <c r="A199" s="96"/>
      <c r="B199" s="43">
        <f t="shared" si="27"/>
        <v>16</v>
      </c>
      <c r="C199" s="42">
        <f>COUNTIFS(ラインリスト!$F:$F,$B199,ラインリスト!$D:$D,C$176,ラインリスト!$E:$E,C$177)</f>
        <v>0</v>
      </c>
      <c r="D199" s="42">
        <f>COUNTIFS(ラインリスト!$F:$F,$B199,ラインリスト!$D:$D,D$176,ラインリスト!$E:$E,D$177)</f>
        <v>0</v>
      </c>
      <c r="E199" s="42">
        <f>COUNTIFS(ラインリスト!$F:$F,$B199,ラインリスト!$D:$D,E$176,ラインリスト!$E:$E,E$177)</f>
        <v>0</v>
      </c>
      <c r="F199" s="42">
        <f>COUNTIFS(ラインリスト!$F:$F,$B199,ラインリスト!$D:$D,F$176,ラインリスト!$E:$E,F$177)</f>
        <v>0</v>
      </c>
      <c r="G199" s="42">
        <f>COUNTIFS(ラインリスト!$F:$F,$B199,ラインリスト!$D:$D,G$176,ラインリスト!$E:$E,G$177)</f>
        <v>0</v>
      </c>
      <c r="H199" s="42">
        <f>COUNTIFS(ラインリスト!$F:$F,$B199,ラインリスト!$D:$D,H$176,ラインリスト!$E:$E,H$177)</f>
        <v>0</v>
      </c>
      <c r="I199" s="42">
        <f>COUNTIFS(ラインリスト!$F:$F,$B199,ラインリスト!$D:$D,I$176,ラインリスト!$E:$E,I$177)</f>
        <v>0</v>
      </c>
      <c r="J199" s="42">
        <f>COUNTIFS(ラインリスト!$F:$F,$B199,ラインリスト!$D:$D,J$176,ラインリスト!$E:$E,J$177)</f>
        <v>0</v>
      </c>
      <c r="K199" s="42">
        <f>COUNTIFS(ラインリスト!$F:$F,$B199,ラインリスト!$D:$D,K$176,ラインリスト!$E:$E,K$177)</f>
        <v>0</v>
      </c>
    </row>
    <row r="200" spans="1:11" ht="0.15" customHeight="1" thickTop="1">
      <c r="A200" s="96"/>
      <c r="B200" s="43">
        <f t="shared" si="27"/>
        <v>17</v>
      </c>
      <c r="C200" s="42">
        <f>COUNTIFS(ラインリスト!$F:$F,$B200,ラインリスト!$D:$D,C$176,ラインリスト!$E:$E,C$177)</f>
        <v>0</v>
      </c>
      <c r="D200" s="42">
        <f>COUNTIFS(ラインリスト!$F:$F,$B200,ラインリスト!$D:$D,D$176,ラインリスト!$E:$E,D$177)</f>
        <v>0</v>
      </c>
      <c r="E200" s="42">
        <f>COUNTIFS(ラインリスト!$F:$F,$B200,ラインリスト!$D:$D,E$176,ラインリスト!$E:$E,E$177)</f>
        <v>0</v>
      </c>
      <c r="F200" s="42">
        <f>COUNTIFS(ラインリスト!$F:$F,$B200,ラインリスト!$D:$D,F$176,ラインリスト!$E:$E,F$177)</f>
        <v>0</v>
      </c>
      <c r="G200" s="42">
        <f>COUNTIFS(ラインリスト!$F:$F,$B200,ラインリスト!$D:$D,G$176,ラインリスト!$E:$E,G$177)</f>
        <v>0</v>
      </c>
      <c r="H200" s="42">
        <f>COUNTIFS(ラインリスト!$F:$F,$B200,ラインリスト!$D:$D,H$176,ラインリスト!$E:$E,H$177)</f>
        <v>0</v>
      </c>
      <c r="I200" s="42">
        <f>COUNTIFS(ラインリスト!$F:$F,$B200,ラインリスト!$D:$D,I$176,ラインリスト!$E:$E,I$177)</f>
        <v>0</v>
      </c>
      <c r="J200" s="42">
        <f>COUNTIFS(ラインリスト!$F:$F,$B200,ラインリスト!$D:$D,J$176,ラインリスト!$E:$E,J$177)</f>
        <v>0</v>
      </c>
      <c r="K200" s="42">
        <f>COUNTIFS(ラインリスト!$F:$F,$B200,ラインリスト!$D:$D,K$176,ラインリスト!$E:$E,K$177)</f>
        <v>0</v>
      </c>
    </row>
    <row r="201" spans="1:11" ht="0.15" customHeight="1" thickTop="1">
      <c r="A201" s="96"/>
      <c r="B201" s="43">
        <f t="shared" si="27"/>
        <v>18</v>
      </c>
      <c r="C201" s="42">
        <f>COUNTIFS(ラインリスト!$F:$F,$B201,ラインリスト!$D:$D,C$176,ラインリスト!$E:$E,C$177)</f>
        <v>0</v>
      </c>
      <c r="D201" s="42">
        <f>COUNTIFS(ラインリスト!$F:$F,$B201,ラインリスト!$D:$D,D$176,ラインリスト!$E:$E,D$177)</f>
        <v>0</v>
      </c>
      <c r="E201" s="42">
        <f>COUNTIFS(ラインリスト!$F:$F,$B201,ラインリスト!$D:$D,E$176,ラインリスト!$E:$E,E$177)</f>
        <v>0</v>
      </c>
      <c r="F201" s="42">
        <f>COUNTIFS(ラインリスト!$F:$F,$B201,ラインリスト!$D:$D,F$176,ラインリスト!$E:$E,F$177)</f>
        <v>0</v>
      </c>
      <c r="G201" s="42">
        <f>COUNTIFS(ラインリスト!$F:$F,$B201,ラインリスト!$D:$D,G$176,ラインリスト!$E:$E,G$177)</f>
        <v>0</v>
      </c>
      <c r="H201" s="42">
        <f>COUNTIFS(ラインリスト!$F:$F,$B201,ラインリスト!$D:$D,H$176,ラインリスト!$E:$E,H$177)</f>
        <v>0</v>
      </c>
      <c r="I201" s="42">
        <f>COUNTIFS(ラインリスト!$F:$F,$B201,ラインリスト!$D:$D,I$176,ラインリスト!$E:$E,I$177)</f>
        <v>0</v>
      </c>
      <c r="J201" s="42">
        <f>COUNTIFS(ラインリスト!$F:$F,$B201,ラインリスト!$D:$D,J$176,ラインリスト!$E:$E,J$177)</f>
        <v>0</v>
      </c>
      <c r="K201" s="42">
        <f>COUNTIFS(ラインリスト!$F:$F,$B201,ラインリスト!$D:$D,K$176,ラインリスト!$E:$E,K$177)</f>
        <v>0</v>
      </c>
    </row>
    <row r="202" spans="1:11" ht="0.15" customHeight="1" thickTop="1">
      <c r="A202" s="96"/>
      <c r="B202" s="43">
        <f t="shared" si="27"/>
        <v>19</v>
      </c>
      <c r="C202" s="42">
        <f>COUNTIFS(ラインリスト!$F:$F,$B202,ラインリスト!$D:$D,C$176,ラインリスト!$E:$E,C$177)</f>
        <v>0</v>
      </c>
      <c r="D202" s="42">
        <f>COUNTIFS(ラインリスト!$F:$F,$B202,ラインリスト!$D:$D,D$176,ラインリスト!$E:$E,D$177)</f>
        <v>0</v>
      </c>
      <c r="E202" s="42">
        <f>COUNTIFS(ラインリスト!$F:$F,$B202,ラインリスト!$D:$D,E$176,ラインリスト!$E:$E,E$177)</f>
        <v>0</v>
      </c>
      <c r="F202" s="42">
        <f>COUNTIFS(ラインリスト!$F:$F,$B202,ラインリスト!$D:$D,F$176,ラインリスト!$E:$E,F$177)</f>
        <v>0</v>
      </c>
      <c r="G202" s="42">
        <f>COUNTIFS(ラインリスト!$F:$F,$B202,ラインリスト!$D:$D,G$176,ラインリスト!$E:$E,G$177)</f>
        <v>0</v>
      </c>
      <c r="H202" s="42">
        <f>COUNTIFS(ラインリスト!$F:$F,$B202,ラインリスト!$D:$D,H$176,ラインリスト!$E:$E,H$177)</f>
        <v>0</v>
      </c>
      <c r="I202" s="42">
        <f>COUNTIFS(ラインリスト!$F:$F,$B202,ラインリスト!$D:$D,I$176,ラインリスト!$E:$E,I$177)</f>
        <v>0</v>
      </c>
      <c r="J202" s="42">
        <f>COUNTIFS(ラインリスト!$F:$F,$B202,ラインリスト!$D:$D,J$176,ラインリスト!$E:$E,J$177)</f>
        <v>0</v>
      </c>
      <c r="K202" s="42">
        <f>COUNTIFS(ラインリスト!$F:$F,$B202,ラインリスト!$D:$D,K$176,ラインリスト!$E:$E,K$177)</f>
        <v>0</v>
      </c>
    </row>
    <row r="203" spans="1:11" ht="0.15" customHeight="1" thickTop="1">
      <c r="A203" s="96"/>
      <c r="B203" s="43">
        <f t="shared" si="27"/>
        <v>20</v>
      </c>
      <c r="C203" s="42">
        <f>COUNTIFS(ラインリスト!$F:$F,$B203,ラインリスト!$D:$D,C$176,ラインリスト!$E:$E,C$177)</f>
        <v>0</v>
      </c>
      <c r="D203" s="42">
        <f>COUNTIFS(ラインリスト!$F:$F,$B203,ラインリスト!$D:$D,D$176,ラインリスト!$E:$E,D$177)</f>
        <v>0</v>
      </c>
      <c r="E203" s="42">
        <f>COUNTIFS(ラインリスト!$F:$F,$B203,ラインリスト!$D:$D,E$176,ラインリスト!$E:$E,E$177)</f>
        <v>0</v>
      </c>
      <c r="F203" s="42">
        <f>COUNTIFS(ラインリスト!$F:$F,$B203,ラインリスト!$D:$D,F$176,ラインリスト!$E:$E,F$177)</f>
        <v>0</v>
      </c>
      <c r="G203" s="42">
        <f>COUNTIFS(ラインリスト!$F:$F,$B203,ラインリスト!$D:$D,G$176,ラインリスト!$E:$E,G$177)</f>
        <v>0</v>
      </c>
      <c r="H203" s="42">
        <f>COUNTIFS(ラインリスト!$F:$F,$B203,ラインリスト!$D:$D,H$176,ラインリスト!$E:$E,H$177)</f>
        <v>0</v>
      </c>
      <c r="I203" s="42">
        <f>COUNTIFS(ラインリスト!$F:$F,$B203,ラインリスト!$D:$D,I$176,ラインリスト!$E:$E,I$177)</f>
        <v>0</v>
      </c>
      <c r="J203" s="42">
        <f>COUNTIFS(ラインリスト!$F:$F,$B203,ラインリスト!$D:$D,J$176,ラインリスト!$E:$E,J$177)</f>
        <v>0</v>
      </c>
      <c r="K203" s="42">
        <f>COUNTIFS(ラインリスト!$F:$F,$B203,ラインリスト!$D:$D,K$176,ラインリスト!$E:$E,K$177)</f>
        <v>0</v>
      </c>
    </row>
    <row r="204" spans="1:11" ht="0.15" customHeight="1" thickTop="1">
      <c r="A204" s="96"/>
      <c r="B204" s="43">
        <f t="shared" si="27"/>
        <v>21</v>
      </c>
      <c r="C204" s="42">
        <f>COUNTIFS(ラインリスト!$F:$F,$B204,ラインリスト!$D:$D,C$176,ラインリスト!$E:$E,C$177)</f>
        <v>0</v>
      </c>
      <c r="D204" s="42">
        <f>COUNTIFS(ラインリスト!$F:$F,$B204,ラインリスト!$D:$D,D$176,ラインリスト!$E:$E,D$177)</f>
        <v>0</v>
      </c>
      <c r="E204" s="42">
        <f>COUNTIFS(ラインリスト!$F:$F,$B204,ラインリスト!$D:$D,E$176,ラインリスト!$E:$E,E$177)</f>
        <v>0</v>
      </c>
      <c r="F204" s="42">
        <f>COUNTIFS(ラインリスト!$F:$F,$B204,ラインリスト!$D:$D,F$176,ラインリスト!$E:$E,F$177)</f>
        <v>0</v>
      </c>
      <c r="G204" s="42">
        <f>COUNTIFS(ラインリスト!$F:$F,$B204,ラインリスト!$D:$D,G$176,ラインリスト!$E:$E,G$177)</f>
        <v>0</v>
      </c>
      <c r="H204" s="42">
        <f>COUNTIFS(ラインリスト!$F:$F,$B204,ラインリスト!$D:$D,H$176,ラインリスト!$E:$E,H$177)</f>
        <v>0</v>
      </c>
      <c r="I204" s="42">
        <f>COUNTIFS(ラインリスト!$F:$F,$B204,ラインリスト!$D:$D,I$176,ラインリスト!$E:$E,I$177)</f>
        <v>0</v>
      </c>
      <c r="J204" s="42">
        <f>COUNTIFS(ラインリスト!$F:$F,$B204,ラインリスト!$D:$D,J$176,ラインリスト!$E:$E,J$177)</f>
        <v>0</v>
      </c>
      <c r="K204" s="42">
        <f>COUNTIFS(ラインリスト!$F:$F,$B204,ラインリスト!$D:$D,K$176,ラインリスト!$E:$E,K$177)</f>
        <v>0</v>
      </c>
    </row>
    <row r="205" spans="1:11" ht="0.15" customHeight="1" thickTop="1">
      <c r="A205" s="96"/>
      <c r="B205" s="43">
        <f t="shared" si="27"/>
        <v>22</v>
      </c>
      <c r="C205" s="42">
        <f>COUNTIFS(ラインリスト!$F:$F,$B205,ラインリスト!$D:$D,C$176,ラインリスト!$E:$E,C$177)</f>
        <v>0</v>
      </c>
      <c r="D205" s="42">
        <f>COUNTIFS(ラインリスト!$F:$F,$B205,ラインリスト!$D:$D,D$176,ラインリスト!$E:$E,D$177)</f>
        <v>0</v>
      </c>
      <c r="E205" s="42">
        <f>COUNTIFS(ラインリスト!$F:$F,$B205,ラインリスト!$D:$D,E$176,ラインリスト!$E:$E,E$177)</f>
        <v>0</v>
      </c>
      <c r="F205" s="42">
        <f>COUNTIFS(ラインリスト!$F:$F,$B205,ラインリスト!$D:$D,F$176,ラインリスト!$E:$E,F$177)</f>
        <v>0</v>
      </c>
      <c r="G205" s="42">
        <f>COUNTIFS(ラインリスト!$F:$F,$B205,ラインリスト!$D:$D,G$176,ラインリスト!$E:$E,G$177)</f>
        <v>0</v>
      </c>
      <c r="H205" s="42">
        <f>COUNTIFS(ラインリスト!$F:$F,$B205,ラインリスト!$D:$D,H$176,ラインリスト!$E:$E,H$177)</f>
        <v>0</v>
      </c>
      <c r="I205" s="42">
        <f>COUNTIFS(ラインリスト!$F:$F,$B205,ラインリスト!$D:$D,I$176,ラインリスト!$E:$E,I$177)</f>
        <v>0</v>
      </c>
      <c r="J205" s="42">
        <f>COUNTIFS(ラインリスト!$F:$F,$B205,ラインリスト!$D:$D,J$176,ラインリスト!$E:$E,J$177)</f>
        <v>0</v>
      </c>
      <c r="K205" s="42">
        <f>COUNTIFS(ラインリスト!$F:$F,$B205,ラインリスト!$D:$D,K$176,ラインリスト!$E:$E,K$177)</f>
        <v>0</v>
      </c>
    </row>
    <row r="206" spans="1:11" ht="0.15" customHeight="1" thickTop="1">
      <c r="A206" s="96"/>
      <c r="B206" s="43">
        <f t="shared" si="27"/>
        <v>23</v>
      </c>
      <c r="C206" s="42">
        <f>COUNTIFS(ラインリスト!$F:$F,$B206,ラインリスト!$D:$D,C$176,ラインリスト!$E:$E,C$177)</f>
        <v>0</v>
      </c>
      <c r="D206" s="42">
        <f>COUNTIFS(ラインリスト!$F:$F,$B206,ラインリスト!$D:$D,D$176,ラインリスト!$E:$E,D$177)</f>
        <v>0</v>
      </c>
      <c r="E206" s="42">
        <f>COUNTIFS(ラインリスト!$F:$F,$B206,ラインリスト!$D:$D,E$176,ラインリスト!$E:$E,E$177)</f>
        <v>0</v>
      </c>
      <c r="F206" s="42">
        <f>COUNTIFS(ラインリスト!$F:$F,$B206,ラインリスト!$D:$D,F$176,ラインリスト!$E:$E,F$177)</f>
        <v>0</v>
      </c>
      <c r="G206" s="42">
        <f>COUNTIFS(ラインリスト!$F:$F,$B206,ラインリスト!$D:$D,G$176,ラインリスト!$E:$E,G$177)</f>
        <v>0</v>
      </c>
      <c r="H206" s="42">
        <f>COUNTIFS(ラインリスト!$F:$F,$B206,ラインリスト!$D:$D,H$176,ラインリスト!$E:$E,H$177)</f>
        <v>0</v>
      </c>
      <c r="I206" s="42">
        <f>COUNTIFS(ラインリスト!$F:$F,$B206,ラインリスト!$D:$D,I$176,ラインリスト!$E:$E,I$177)</f>
        <v>0</v>
      </c>
      <c r="J206" s="42">
        <f>COUNTIFS(ラインリスト!$F:$F,$B206,ラインリスト!$D:$D,J$176,ラインリスト!$E:$E,J$177)</f>
        <v>0</v>
      </c>
      <c r="K206" s="42">
        <f>COUNTIFS(ラインリスト!$F:$F,$B206,ラインリスト!$D:$D,K$176,ラインリスト!$E:$E,K$177)</f>
        <v>0</v>
      </c>
    </row>
    <row r="207" spans="1:11" ht="0.15" customHeight="1" thickTop="1">
      <c r="A207" s="96"/>
      <c r="B207" s="43">
        <f t="shared" si="27"/>
        <v>24</v>
      </c>
      <c r="C207" s="42">
        <f>COUNTIFS(ラインリスト!$F:$F,$B207,ラインリスト!$D:$D,C$176,ラインリスト!$E:$E,C$177)</f>
        <v>0</v>
      </c>
      <c r="D207" s="42">
        <f>COUNTIFS(ラインリスト!$F:$F,$B207,ラインリスト!$D:$D,D$176,ラインリスト!$E:$E,D$177)</f>
        <v>0</v>
      </c>
      <c r="E207" s="42">
        <f>COUNTIFS(ラインリスト!$F:$F,$B207,ラインリスト!$D:$D,E$176,ラインリスト!$E:$E,E$177)</f>
        <v>0</v>
      </c>
      <c r="F207" s="42">
        <f>COUNTIFS(ラインリスト!$F:$F,$B207,ラインリスト!$D:$D,F$176,ラインリスト!$E:$E,F$177)</f>
        <v>0</v>
      </c>
      <c r="G207" s="42">
        <f>COUNTIFS(ラインリスト!$F:$F,$B207,ラインリスト!$D:$D,G$176,ラインリスト!$E:$E,G$177)</f>
        <v>0</v>
      </c>
      <c r="H207" s="42">
        <f>COUNTIFS(ラインリスト!$F:$F,$B207,ラインリスト!$D:$D,H$176,ラインリスト!$E:$E,H$177)</f>
        <v>0</v>
      </c>
      <c r="I207" s="42">
        <f>COUNTIFS(ラインリスト!$F:$F,$B207,ラインリスト!$D:$D,I$176,ラインリスト!$E:$E,I$177)</f>
        <v>0</v>
      </c>
      <c r="J207" s="42">
        <f>COUNTIFS(ラインリスト!$F:$F,$B207,ラインリスト!$D:$D,J$176,ラインリスト!$E:$E,J$177)</f>
        <v>0</v>
      </c>
      <c r="K207" s="42">
        <f>COUNTIFS(ラインリスト!$F:$F,$B207,ラインリスト!$D:$D,K$176,ラインリスト!$E:$E,K$177)</f>
        <v>0</v>
      </c>
    </row>
    <row r="208" spans="1:11" ht="0.15" customHeight="1" thickTop="1">
      <c r="A208" s="96"/>
      <c r="B208" s="43">
        <f t="shared" si="27"/>
        <v>25</v>
      </c>
      <c r="C208" s="42">
        <f>COUNTIFS(ラインリスト!$F:$F,$B208,ラインリスト!$D:$D,C$176,ラインリスト!$E:$E,C$177)</f>
        <v>0</v>
      </c>
      <c r="D208" s="42">
        <f>COUNTIFS(ラインリスト!$F:$F,$B208,ラインリスト!$D:$D,D$176,ラインリスト!$E:$E,D$177)</f>
        <v>0</v>
      </c>
      <c r="E208" s="42">
        <f>COUNTIFS(ラインリスト!$F:$F,$B208,ラインリスト!$D:$D,E$176,ラインリスト!$E:$E,E$177)</f>
        <v>0</v>
      </c>
      <c r="F208" s="42">
        <f>COUNTIFS(ラインリスト!$F:$F,$B208,ラインリスト!$D:$D,F$176,ラインリスト!$E:$E,F$177)</f>
        <v>0</v>
      </c>
      <c r="G208" s="42">
        <f>COUNTIFS(ラインリスト!$F:$F,$B208,ラインリスト!$D:$D,G$176,ラインリスト!$E:$E,G$177)</f>
        <v>0</v>
      </c>
      <c r="H208" s="42">
        <f>COUNTIFS(ラインリスト!$F:$F,$B208,ラインリスト!$D:$D,H$176,ラインリスト!$E:$E,H$177)</f>
        <v>0</v>
      </c>
      <c r="I208" s="42">
        <f>COUNTIFS(ラインリスト!$F:$F,$B208,ラインリスト!$D:$D,I$176,ラインリスト!$E:$E,I$177)</f>
        <v>0</v>
      </c>
      <c r="J208" s="42">
        <f>COUNTIFS(ラインリスト!$F:$F,$B208,ラインリスト!$D:$D,J$176,ラインリスト!$E:$E,J$177)</f>
        <v>0</v>
      </c>
      <c r="K208" s="42">
        <f>COUNTIFS(ラインリスト!$F:$F,$B208,ラインリスト!$D:$D,K$176,ラインリスト!$E:$E,K$177)</f>
        <v>0</v>
      </c>
    </row>
    <row r="209" spans="1:12" ht="0.15" customHeight="1" thickTop="1">
      <c r="A209" s="96"/>
      <c r="B209" s="43">
        <f t="shared" si="27"/>
        <v>26</v>
      </c>
      <c r="C209" s="42">
        <f>COUNTIFS(ラインリスト!$F:$F,$B209,ラインリスト!$D:$D,C$176,ラインリスト!$E:$E,C$177)</f>
        <v>0</v>
      </c>
      <c r="D209" s="42">
        <f>COUNTIFS(ラインリスト!$F:$F,$B209,ラインリスト!$D:$D,D$176,ラインリスト!$E:$E,D$177)</f>
        <v>0</v>
      </c>
      <c r="E209" s="42">
        <f>COUNTIFS(ラインリスト!$F:$F,$B209,ラインリスト!$D:$D,E$176,ラインリスト!$E:$E,E$177)</f>
        <v>0</v>
      </c>
      <c r="F209" s="42">
        <f>COUNTIFS(ラインリスト!$F:$F,$B209,ラインリスト!$D:$D,F$176,ラインリスト!$E:$E,F$177)</f>
        <v>0</v>
      </c>
      <c r="G209" s="42">
        <f>COUNTIFS(ラインリスト!$F:$F,$B209,ラインリスト!$D:$D,G$176,ラインリスト!$E:$E,G$177)</f>
        <v>0</v>
      </c>
      <c r="H209" s="42">
        <f>COUNTIFS(ラインリスト!$F:$F,$B209,ラインリスト!$D:$D,H$176,ラインリスト!$E:$E,H$177)</f>
        <v>0</v>
      </c>
      <c r="I209" s="42">
        <f>COUNTIFS(ラインリスト!$F:$F,$B209,ラインリスト!$D:$D,I$176,ラインリスト!$E:$E,I$177)</f>
        <v>0</v>
      </c>
      <c r="J209" s="42">
        <f>COUNTIFS(ラインリスト!$F:$F,$B209,ラインリスト!$D:$D,J$176,ラインリスト!$E:$E,J$177)</f>
        <v>0</v>
      </c>
      <c r="K209" s="42">
        <f>COUNTIFS(ラインリスト!$F:$F,$B209,ラインリスト!$D:$D,K$176,ラインリスト!$E:$E,K$177)</f>
        <v>0</v>
      </c>
    </row>
    <row r="210" spans="1:12" ht="0.15" customHeight="1" thickTop="1">
      <c r="A210" s="96"/>
      <c r="B210" s="43">
        <f t="shared" si="27"/>
        <v>27</v>
      </c>
      <c r="C210" s="42">
        <f>COUNTIFS(ラインリスト!$F:$F,$B210,ラインリスト!$D:$D,C$176,ラインリスト!$E:$E,C$177)</f>
        <v>0</v>
      </c>
      <c r="D210" s="42">
        <f>COUNTIFS(ラインリスト!$F:$F,$B210,ラインリスト!$D:$D,D$176,ラインリスト!$E:$E,D$177)</f>
        <v>0</v>
      </c>
      <c r="E210" s="42">
        <f>COUNTIFS(ラインリスト!$F:$F,$B210,ラインリスト!$D:$D,E$176,ラインリスト!$E:$E,E$177)</f>
        <v>0</v>
      </c>
      <c r="F210" s="42">
        <f>COUNTIFS(ラインリスト!$F:$F,$B210,ラインリスト!$D:$D,F$176,ラインリスト!$E:$E,F$177)</f>
        <v>0</v>
      </c>
      <c r="G210" s="42">
        <f>COUNTIFS(ラインリスト!$F:$F,$B210,ラインリスト!$D:$D,G$176,ラインリスト!$E:$E,G$177)</f>
        <v>0</v>
      </c>
      <c r="H210" s="42">
        <f>COUNTIFS(ラインリスト!$F:$F,$B210,ラインリスト!$D:$D,H$176,ラインリスト!$E:$E,H$177)</f>
        <v>0</v>
      </c>
      <c r="I210" s="42">
        <f>COUNTIFS(ラインリスト!$F:$F,$B210,ラインリスト!$D:$D,I$176,ラインリスト!$E:$E,I$177)</f>
        <v>0</v>
      </c>
      <c r="J210" s="42">
        <f>COUNTIFS(ラインリスト!$F:$F,$B210,ラインリスト!$D:$D,J$176,ラインリスト!$E:$E,J$177)</f>
        <v>0</v>
      </c>
      <c r="K210" s="42">
        <f>COUNTIFS(ラインリスト!$F:$F,$B210,ラインリスト!$D:$D,K$176,ラインリスト!$E:$E,K$177)</f>
        <v>0</v>
      </c>
    </row>
    <row r="211" spans="1:12" ht="0.15" customHeight="1" thickTop="1">
      <c r="A211" s="96"/>
      <c r="B211" s="43">
        <f t="shared" si="27"/>
        <v>28</v>
      </c>
      <c r="C211" s="42">
        <f>COUNTIFS(ラインリスト!$F:$F,$B211,ラインリスト!$D:$D,C$176,ラインリスト!$E:$E,C$177)</f>
        <v>0</v>
      </c>
      <c r="D211" s="42">
        <f>COUNTIFS(ラインリスト!$F:$F,$B211,ラインリスト!$D:$D,D$176,ラインリスト!$E:$E,D$177)</f>
        <v>0</v>
      </c>
      <c r="E211" s="42">
        <f>COUNTIFS(ラインリスト!$F:$F,$B211,ラインリスト!$D:$D,E$176,ラインリスト!$E:$E,E$177)</f>
        <v>0</v>
      </c>
      <c r="F211" s="42">
        <f>COUNTIFS(ラインリスト!$F:$F,$B211,ラインリスト!$D:$D,F$176,ラインリスト!$E:$E,F$177)</f>
        <v>0</v>
      </c>
      <c r="G211" s="42">
        <f>COUNTIFS(ラインリスト!$F:$F,$B211,ラインリスト!$D:$D,G$176,ラインリスト!$E:$E,G$177)</f>
        <v>0</v>
      </c>
      <c r="H211" s="42">
        <f>COUNTIFS(ラインリスト!$F:$F,$B211,ラインリスト!$D:$D,H$176,ラインリスト!$E:$E,H$177)</f>
        <v>0</v>
      </c>
      <c r="I211" s="42">
        <f>COUNTIFS(ラインリスト!$F:$F,$B211,ラインリスト!$D:$D,I$176,ラインリスト!$E:$E,I$177)</f>
        <v>0</v>
      </c>
      <c r="J211" s="42">
        <f>COUNTIFS(ラインリスト!$F:$F,$B211,ラインリスト!$D:$D,J$176,ラインリスト!$E:$E,J$177)</f>
        <v>0</v>
      </c>
      <c r="K211" s="42">
        <f>COUNTIFS(ラインリスト!$F:$F,$B211,ラインリスト!$D:$D,K$176,ラインリスト!$E:$E,K$177)</f>
        <v>0</v>
      </c>
    </row>
    <row r="212" spans="1:12" ht="0.15" customHeight="1" thickTop="1">
      <c r="A212" s="96"/>
      <c r="B212" s="43">
        <f t="shared" si="27"/>
        <v>29</v>
      </c>
      <c r="C212" s="42">
        <f>COUNTIFS(ラインリスト!$F:$F,$B212,ラインリスト!$D:$D,C$176,ラインリスト!$E:$E,C$177)</f>
        <v>0</v>
      </c>
      <c r="D212" s="42">
        <f>COUNTIFS(ラインリスト!$F:$F,$B212,ラインリスト!$D:$D,D$176,ラインリスト!$E:$E,D$177)</f>
        <v>0</v>
      </c>
      <c r="E212" s="42">
        <f>COUNTIFS(ラインリスト!$F:$F,$B212,ラインリスト!$D:$D,E$176,ラインリスト!$E:$E,E$177)</f>
        <v>0</v>
      </c>
      <c r="F212" s="42">
        <f>COUNTIFS(ラインリスト!$F:$F,$B212,ラインリスト!$D:$D,F$176,ラインリスト!$E:$E,F$177)</f>
        <v>0</v>
      </c>
      <c r="G212" s="42">
        <f>COUNTIFS(ラインリスト!$F:$F,$B212,ラインリスト!$D:$D,G$176,ラインリスト!$E:$E,G$177)</f>
        <v>0</v>
      </c>
      <c r="H212" s="42">
        <f>COUNTIFS(ラインリスト!$F:$F,$B212,ラインリスト!$D:$D,H$176,ラインリスト!$E:$E,H$177)</f>
        <v>0</v>
      </c>
      <c r="I212" s="42">
        <f>COUNTIFS(ラインリスト!$F:$F,$B212,ラインリスト!$D:$D,I$176,ラインリスト!$E:$E,I$177)</f>
        <v>0</v>
      </c>
      <c r="J212" s="42">
        <f>COUNTIFS(ラインリスト!$F:$F,$B212,ラインリスト!$D:$D,J$176,ラインリスト!$E:$E,J$177)</f>
        <v>0</v>
      </c>
      <c r="K212" s="42">
        <f>COUNTIFS(ラインリスト!$F:$F,$B212,ラインリスト!$D:$D,K$176,ラインリスト!$E:$E,K$177)</f>
        <v>0</v>
      </c>
    </row>
    <row r="213" spans="1:12" ht="0.15" customHeight="1" thickTop="1">
      <c r="A213" s="96"/>
    </row>
    <row r="214" spans="1:12" ht="18" thickTop="1">
      <c r="A214" s="96"/>
      <c r="B214" s="70" t="s">
        <v>88</v>
      </c>
      <c r="C214" s="71">
        <f>SUM(C183:C212)</f>
        <v>0</v>
      </c>
      <c r="D214" s="71">
        <f t="shared" ref="D214:K214" si="28">SUM(D183:D212)</f>
        <v>0</v>
      </c>
      <c r="E214" s="71">
        <f t="shared" si="28"/>
        <v>0</v>
      </c>
      <c r="F214" s="71">
        <f t="shared" si="28"/>
        <v>0</v>
      </c>
      <c r="G214" s="71">
        <f t="shared" si="28"/>
        <v>0</v>
      </c>
      <c r="H214" s="71">
        <f t="shared" si="28"/>
        <v>0</v>
      </c>
      <c r="I214" s="71">
        <f t="shared" si="28"/>
        <v>0</v>
      </c>
      <c r="J214" s="71">
        <f t="shared" si="28"/>
        <v>0</v>
      </c>
      <c r="K214" s="71">
        <f t="shared" si="28"/>
        <v>0</v>
      </c>
      <c r="L214" s="71">
        <f>SUM(C214:K214)</f>
        <v>0</v>
      </c>
    </row>
    <row r="216" spans="1:12" ht="0.15" customHeight="1">
      <c r="A216" s="95" t="s">
        <v>107</v>
      </c>
      <c r="B216" s="35" t="e">
        <f>TEXT($B$1,"G/標準")&amp;TEXT($C$218,"G/標準")&amp;"における属性別"&amp;TEXT($B$2,"G/標準")&amp;"の発生状況　
　（"&amp;TEXT($B$12,"m月d日")&amp;"～"&amp;TEXT($B$4,"m月d日")&amp;"の発生状況、"&amp;TEXT($B$4,"m月d日")&amp;"時点、n="&amp;TEXT($L$256,"G/標準")&amp;"）"</f>
        <v>#VALUE!</v>
      </c>
    </row>
    <row r="217" spans="1:12">
      <c r="A217" s="96"/>
      <c r="B217" s="64" t="s">
        <v>83</v>
      </c>
      <c r="C217" s="72" t="e">
        <f>C256/C220</f>
        <v>#VALUE!</v>
      </c>
      <c r="D217" s="73" t="e">
        <f t="shared" ref="D217:K217" si="29">D256/D220</f>
        <v>#VALUE!</v>
      </c>
      <c r="E217" s="73" t="e">
        <f t="shared" si="29"/>
        <v>#VALUE!</v>
      </c>
      <c r="F217" s="73" t="e">
        <f t="shared" si="29"/>
        <v>#VALUE!</v>
      </c>
      <c r="G217" s="73" t="e">
        <f t="shared" si="29"/>
        <v>#VALUE!</v>
      </c>
      <c r="H217" s="73" t="e">
        <f t="shared" si="29"/>
        <v>#VALUE!</v>
      </c>
      <c r="I217" s="73" t="e">
        <f t="shared" si="29"/>
        <v>#VALUE!</v>
      </c>
      <c r="J217" s="73" t="e">
        <f t="shared" si="29"/>
        <v>#VALUE!</v>
      </c>
      <c r="K217" s="73" t="e">
        <f t="shared" si="29"/>
        <v>#VALUE!</v>
      </c>
    </row>
    <row r="218" spans="1:12">
      <c r="A218" s="96"/>
      <c r="B218" s="65" t="s">
        <v>89</v>
      </c>
      <c r="C218" s="79" t="str">
        <f>I50</f>
        <v/>
      </c>
      <c r="D218" s="80" t="str">
        <f>$C$218</f>
        <v/>
      </c>
      <c r="E218" s="80" t="str">
        <f t="shared" ref="E218:K218" si="30">$C$218</f>
        <v/>
      </c>
      <c r="F218" s="80" t="str">
        <f t="shared" si="30"/>
        <v/>
      </c>
      <c r="G218" s="80" t="str">
        <f t="shared" si="30"/>
        <v/>
      </c>
      <c r="H218" s="80" t="str">
        <f t="shared" si="30"/>
        <v/>
      </c>
      <c r="I218" s="80" t="str">
        <f t="shared" si="30"/>
        <v/>
      </c>
      <c r="J218" s="80" t="str">
        <f t="shared" si="30"/>
        <v/>
      </c>
      <c r="K218" s="80" t="str">
        <f t="shared" si="30"/>
        <v/>
      </c>
    </row>
    <row r="219" spans="1:12" ht="18" thickBot="1">
      <c r="A219" s="96"/>
      <c r="B219" s="64" t="s">
        <v>96</v>
      </c>
      <c r="C219" s="74" t="s">
        <v>110</v>
      </c>
      <c r="D219" s="74" t="s">
        <v>14</v>
      </c>
      <c r="E219" s="74" t="s">
        <v>8</v>
      </c>
      <c r="F219" s="74" t="s">
        <v>15</v>
      </c>
      <c r="G219" s="74" t="s">
        <v>16</v>
      </c>
      <c r="H219" s="66" t="str" cm="1">
        <f t="array" ref="H219">_xlfn.LET(
  _xlpm.Eraw, ラインリスト!$E$2:$E$500,
  _xlpm.Ecol, TRIM(SUBSTITUTE(SUBSTITUTE(SUBSTITUTE(_xlpm.Eraw,"（","("),"）",")"),CHAR(10)," ")),
  _xlpm.isHeader, (ISNUMBER(SEARCH("属性",_xlpm.Ecol)))*(ISNUMBER(SEARCH("利用者",_xlpm.Ecol)))*(ISNUMBER(SEARCH("職種",_xlpm.Ecol))),
  _xlpm.isBase, (ISNUMBER(SEARCH("利用者",_xlpm.Ecol)) + ISNUMBER(SEARCH("介護",_xlpm.Ecol)) + ISNUMBER(SEARCH("看護",_xlpm.Ecol)) + ISNUMBER(SEARCH("リハビリ",_xlpm.Ecol)) + ISNUMBER(SEARCH("調理",_xlpm.Ecol)))&gt;0,
  _xlpm.listV, _xlfn._xlws.SORT(_xlfn.UNIQUE(_xlfn._xlws.FILTER(_xlpm.Ecol, (_xlpm.Ecol&lt;&gt;"") * NOT(_xlpm.isHeader) * NOT(_xlpm.isBase)))),
  _xlpm.n, COLUMNS($H$8:$K$8),
  _xlpm.k, MIN(_xlpm.n, ROWS(_xlpm.listV)),
  _xlpm.out, IF(_xlpm.k&gt;0, TRANSPOSE(INDEX(_xlpm.listV, _xlfn.SEQUENCE(_xlpm.k))), ""),
  IFERROR(_xlpm.out, "")
)</f>
        <v/>
      </c>
      <c r="I219" s="66"/>
      <c r="J219" s="66"/>
      <c r="K219" s="66"/>
    </row>
    <row r="220" spans="1:12" ht="18.5" thickTop="1" thickBot="1">
      <c r="A220" s="96"/>
      <c r="B220" s="65" t="s">
        <v>97</v>
      </c>
      <c r="C220" s="67" t="s">
        <v>87</v>
      </c>
      <c r="D220" s="67" t="s">
        <v>87</v>
      </c>
      <c r="E220" s="67" t="s">
        <v>87</v>
      </c>
      <c r="F220" s="67" t="s">
        <v>87</v>
      </c>
      <c r="G220" s="67" t="s">
        <v>87</v>
      </c>
      <c r="H220" s="67" t="s">
        <v>87</v>
      </c>
      <c r="I220" s="67" t="s">
        <v>87</v>
      </c>
      <c r="J220" s="67" t="s">
        <v>87</v>
      </c>
      <c r="K220" s="67" t="s">
        <v>87</v>
      </c>
    </row>
    <row r="221" spans="1:12" ht="0.15" customHeight="1" thickTop="1">
      <c r="A221" s="96"/>
      <c r="B221" s="47"/>
      <c r="C221" s="44" t="str">
        <f>TEXT(C218,"G/標準")&amp;TEXT(C219,"G/標準")&amp;"(n="&amp;TEXT(IF(SUM(C225:C254),SUM(C225:C254),0),"G/標準")&amp;")"</f>
        <v>利用者(n=0)</v>
      </c>
      <c r="D221" s="44" t="str">
        <f t="shared" ref="D221:K221" si="31">TEXT(D218,"G/標準")&amp;TEXT(D219,"G/標準")&amp;"(n="&amp;TEXT(IF(SUM(D225:D254),SUM(D225:D254),0),"G/標準")&amp;")"</f>
        <v>介護職(n=0)</v>
      </c>
      <c r="E221" s="44" t="str">
        <f t="shared" si="31"/>
        <v>看護師(n=0)</v>
      </c>
      <c r="F221" s="44" t="str">
        <f t="shared" si="31"/>
        <v>リハビリスタッフ(n=0)</v>
      </c>
      <c r="G221" s="44" t="str">
        <f t="shared" si="31"/>
        <v>調理師(n=0)</v>
      </c>
      <c r="H221" s="44" t="str">
        <f t="shared" si="31"/>
        <v>(n=0)</v>
      </c>
      <c r="I221" s="44" t="str">
        <f t="shared" si="31"/>
        <v>0(n=0)</v>
      </c>
      <c r="J221" s="44" t="str">
        <f t="shared" si="31"/>
        <v>0(n=0)</v>
      </c>
      <c r="K221" s="44" t="str">
        <f t="shared" si="31"/>
        <v>0(n=0)</v>
      </c>
    </row>
    <row r="222" spans="1:12" ht="0.15" customHeight="1" thickTop="1">
      <c r="A222" s="96"/>
      <c r="B222" s="45">
        <f t="shared" ref="B222:B223" si="32">B223-1</f>
        <v>-3</v>
      </c>
      <c r="C222" s="42">
        <f>COUNTIFS(ラインリスト!$F:$F,$B222,ラインリスト!$D:$D,C$218,ラインリスト!$E:$E,C$219)</f>
        <v>0</v>
      </c>
      <c r="D222" s="42">
        <f>COUNTIFS(ラインリスト!$F:$F,$B222,ラインリスト!$D:$D,D$218,ラインリスト!$E:$E,D$219)</f>
        <v>0</v>
      </c>
      <c r="E222" s="42">
        <f>COUNTIFS(ラインリスト!$F:$F,$B222,ラインリスト!$D:$D,E$218,ラインリスト!$E:$E,E$219)</f>
        <v>0</v>
      </c>
      <c r="F222" s="42">
        <f>COUNTIFS(ラインリスト!$F:$F,$B222,ラインリスト!$D:$D,F$218,ラインリスト!$E:$E,F$219)</f>
        <v>0</v>
      </c>
      <c r="G222" s="42">
        <f>COUNTIFS(ラインリスト!$F:$F,$B222,ラインリスト!$D:$D,G$218,ラインリスト!$E:$E,G$219)</f>
        <v>0</v>
      </c>
      <c r="H222" s="42">
        <f>COUNTIFS(ラインリスト!$F:$F,$B222,ラインリスト!$D:$D,H$218,ラインリスト!$E:$E,H$219)</f>
        <v>0</v>
      </c>
      <c r="I222" s="42">
        <f>COUNTIFS(ラインリスト!$F:$F,$B222,ラインリスト!$D:$D,I$218,ラインリスト!$E:$E,I$219)</f>
        <v>0</v>
      </c>
      <c r="J222" s="42">
        <f>COUNTIFS(ラインリスト!$F:$F,$B222,ラインリスト!$D:$D,J$218,ラインリスト!$E:$E,J$219)</f>
        <v>0</v>
      </c>
      <c r="K222" s="42">
        <f>COUNTIFS(ラインリスト!$F:$F,$B222,ラインリスト!$D:$D,K$218,ラインリスト!$E:$E,K$219)</f>
        <v>0</v>
      </c>
    </row>
    <row r="223" spans="1:12" ht="0.15" customHeight="1" thickTop="1">
      <c r="A223" s="96"/>
      <c r="B223" s="45">
        <f t="shared" si="32"/>
        <v>-2</v>
      </c>
      <c r="C223" s="42">
        <f>COUNTIFS(ラインリスト!$F:$F,$B223,ラインリスト!$D:$D,C$218,ラインリスト!$E:$E,C$219)</f>
        <v>0</v>
      </c>
      <c r="D223" s="42">
        <f>COUNTIFS(ラインリスト!$F:$F,$B223,ラインリスト!$D:$D,D$218,ラインリスト!$E:$E,D$219)</f>
        <v>0</v>
      </c>
      <c r="E223" s="42">
        <f>COUNTIFS(ラインリスト!$F:$F,$B223,ラインリスト!$D:$D,E$218,ラインリスト!$E:$E,E$219)</f>
        <v>0</v>
      </c>
      <c r="F223" s="42">
        <f>COUNTIFS(ラインリスト!$F:$F,$B223,ラインリスト!$D:$D,F$218,ラインリスト!$E:$E,F$219)</f>
        <v>0</v>
      </c>
      <c r="G223" s="42">
        <f>COUNTIFS(ラインリスト!$F:$F,$B223,ラインリスト!$D:$D,G$218,ラインリスト!$E:$E,G$219)</f>
        <v>0</v>
      </c>
      <c r="H223" s="42">
        <f>COUNTIFS(ラインリスト!$F:$F,$B223,ラインリスト!$D:$D,H$218,ラインリスト!$E:$E,H$219)</f>
        <v>0</v>
      </c>
      <c r="I223" s="42">
        <f>COUNTIFS(ラインリスト!$F:$F,$B223,ラインリスト!$D:$D,I$218,ラインリスト!$E:$E,I$219)</f>
        <v>0</v>
      </c>
      <c r="J223" s="42">
        <f>COUNTIFS(ラインリスト!$F:$F,$B223,ラインリスト!$D:$D,J$218,ラインリスト!$E:$E,J$219)</f>
        <v>0</v>
      </c>
      <c r="K223" s="42">
        <f>COUNTIFS(ラインリスト!$F:$F,$B223,ラインリスト!$D:$D,K$218,ラインリスト!$E:$E,K$219)</f>
        <v>0</v>
      </c>
    </row>
    <row r="224" spans="1:12" ht="0.15" customHeight="1" thickTop="1">
      <c r="A224" s="96"/>
      <c r="B224" s="45">
        <f>B225-1</f>
        <v>-1</v>
      </c>
      <c r="C224" s="42">
        <f>COUNTIFS(ラインリスト!$F:$F,$B224,ラインリスト!$D:$D,C$218,ラインリスト!$E:$E,C$219)</f>
        <v>0</v>
      </c>
      <c r="D224" s="42">
        <f>COUNTIFS(ラインリスト!$F:$F,$B224,ラインリスト!$D:$D,D$218,ラインリスト!$E:$E,D$219)</f>
        <v>0</v>
      </c>
      <c r="E224" s="42">
        <f>COUNTIFS(ラインリスト!$F:$F,$B224,ラインリスト!$D:$D,E$218,ラインリスト!$E:$E,E$219)</f>
        <v>0</v>
      </c>
      <c r="F224" s="42">
        <f>COUNTIFS(ラインリスト!$F:$F,$B224,ラインリスト!$D:$D,F$218,ラインリスト!$E:$E,F$219)</f>
        <v>0</v>
      </c>
      <c r="G224" s="42">
        <f>COUNTIFS(ラインリスト!$F:$F,$B224,ラインリスト!$D:$D,G$218,ラインリスト!$E:$E,G$219)</f>
        <v>0</v>
      </c>
      <c r="H224" s="42">
        <f>COUNTIFS(ラインリスト!$F:$F,$B224,ラインリスト!$D:$D,H$218,ラインリスト!$E:$E,H$219)</f>
        <v>0</v>
      </c>
      <c r="I224" s="42">
        <f>COUNTIFS(ラインリスト!$F:$F,$B224,ラインリスト!$D:$D,I$218,ラインリスト!$E:$E,I$219)</f>
        <v>0</v>
      </c>
      <c r="J224" s="42">
        <f>COUNTIFS(ラインリスト!$F:$F,$B224,ラインリスト!$D:$D,J$218,ラインリスト!$E:$E,J$219)</f>
        <v>0</v>
      </c>
      <c r="K224" s="42">
        <f>COUNTIFS(ラインリスト!$F:$F,$B224,ラインリスト!$D:$D,K$218,ラインリスト!$E:$E,K$219)</f>
        <v>0</v>
      </c>
    </row>
    <row r="225" spans="1:11" ht="0.15" customHeight="1" thickTop="1">
      <c r="A225" s="96"/>
      <c r="B225" s="43">
        <f>ラインリスト!$F$3</f>
        <v>0</v>
      </c>
      <c r="C225" s="42">
        <f>COUNTIFS(ラインリスト!$F:$F,$B225,ラインリスト!$D:$D,C$218,ラインリスト!$E:$E,C$219)</f>
        <v>0</v>
      </c>
      <c r="D225" s="42">
        <f>COUNTIFS(ラインリスト!$F:$F,$B225,ラインリスト!$D:$D,D$218,ラインリスト!$E:$E,D$219)</f>
        <v>0</v>
      </c>
      <c r="E225" s="42">
        <f>COUNTIFS(ラインリスト!$F:$F,$B225,ラインリスト!$D:$D,E$218,ラインリスト!$E:$E,E$219)</f>
        <v>0</v>
      </c>
      <c r="F225" s="42">
        <f>COUNTIFS(ラインリスト!$F:$F,$B225,ラインリスト!$D:$D,F$218,ラインリスト!$E:$E,F$219)</f>
        <v>0</v>
      </c>
      <c r="G225" s="42">
        <f>COUNTIFS(ラインリスト!$F:$F,$B225,ラインリスト!$D:$D,G$218,ラインリスト!$E:$E,G$219)</f>
        <v>0</v>
      </c>
      <c r="H225" s="42">
        <f>COUNTIFS(ラインリスト!$F:$F,$B225,ラインリスト!$D:$D,H$218,ラインリスト!$E:$E,H$219)</f>
        <v>0</v>
      </c>
      <c r="I225" s="42">
        <f>COUNTIFS(ラインリスト!$F:$F,$B225,ラインリスト!$D:$D,I$218,ラインリスト!$E:$E,I$219)</f>
        <v>0</v>
      </c>
      <c r="J225" s="42">
        <f>COUNTIFS(ラインリスト!$F:$F,$B225,ラインリスト!$D:$D,J$218,ラインリスト!$E:$E,J$219)</f>
        <v>0</v>
      </c>
      <c r="K225" s="42">
        <f>COUNTIFS(ラインリスト!$F:$F,$B225,ラインリスト!$D:$D,K$218,ラインリスト!$E:$E,K$219)</f>
        <v>0</v>
      </c>
    </row>
    <row r="226" spans="1:11" ht="0.15" customHeight="1" thickTop="1">
      <c r="A226" s="96"/>
      <c r="B226" s="43">
        <f>B225+1</f>
        <v>1</v>
      </c>
      <c r="C226" s="42">
        <f>COUNTIFS(ラインリスト!$F:$F,$B226,ラインリスト!$D:$D,C$218,ラインリスト!$E:$E,C$219)</f>
        <v>0</v>
      </c>
      <c r="D226" s="42">
        <f>COUNTIFS(ラインリスト!$F:$F,$B226,ラインリスト!$D:$D,D$218,ラインリスト!$E:$E,D$219)</f>
        <v>0</v>
      </c>
      <c r="E226" s="42">
        <f>COUNTIFS(ラインリスト!$F:$F,$B226,ラインリスト!$D:$D,E$218,ラインリスト!$E:$E,E$219)</f>
        <v>0</v>
      </c>
      <c r="F226" s="42">
        <f>COUNTIFS(ラインリスト!$F:$F,$B226,ラインリスト!$D:$D,F$218,ラインリスト!$E:$E,F$219)</f>
        <v>0</v>
      </c>
      <c r="G226" s="42">
        <f>COUNTIFS(ラインリスト!$F:$F,$B226,ラインリスト!$D:$D,G$218,ラインリスト!$E:$E,G$219)</f>
        <v>0</v>
      </c>
      <c r="H226" s="42">
        <f>COUNTIFS(ラインリスト!$F:$F,$B226,ラインリスト!$D:$D,H$218,ラインリスト!$E:$E,H$219)</f>
        <v>0</v>
      </c>
      <c r="I226" s="42">
        <f>COUNTIFS(ラインリスト!$F:$F,$B226,ラインリスト!$D:$D,I$218,ラインリスト!$E:$E,I$219)</f>
        <v>0</v>
      </c>
      <c r="J226" s="42">
        <f>COUNTIFS(ラインリスト!$F:$F,$B226,ラインリスト!$D:$D,J$218,ラインリスト!$E:$E,J$219)</f>
        <v>0</v>
      </c>
      <c r="K226" s="42">
        <f>COUNTIFS(ラインリスト!$F:$F,$B226,ラインリスト!$D:$D,K$218,ラインリスト!$E:$E,K$219)</f>
        <v>0</v>
      </c>
    </row>
    <row r="227" spans="1:11" ht="0.15" customHeight="1" thickTop="1">
      <c r="A227" s="96"/>
      <c r="B227" s="43">
        <f t="shared" ref="B227:B254" si="33">B226+1</f>
        <v>2</v>
      </c>
      <c r="C227" s="42">
        <f>COUNTIFS(ラインリスト!$F:$F,$B227,ラインリスト!$D:$D,C$218,ラインリスト!$E:$E,C$219)</f>
        <v>0</v>
      </c>
      <c r="D227" s="42">
        <f>COUNTIFS(ラインリスト!$F:$F,$B227,ラインリスト!$D:$D,D$218,ラインリスト!$E:$E,D$219)</f>
        <v>0</v>
      </c>
      <c r="E227" s="42">
        <f>COUNTIFS(ラインリスト!$F:$F,$B227,ラインリスト!$D:$D,E$218,ラインリスト!$E:$E,E$219)</f>
        <v>0</v>
      </c>
      <c r="F227" s="42">
        <f>COUNTIFS(ラインリスト!$F:$F,$B227,ラインリスト!$D:$D,F$218,ラインリスト!$E:$E,F$219)</f>
        <v>0</v>
      </c>
      <c r="G227" s="42">
        <f>COUNTIFS(ラインリスト!$F:$F,$B227,ラインリスト!$D:$D,G$218,ラインリスト!$E:$E,G$219)</f>
        <v>0</v>
      </c>
      <c r="H227" s="42">
        <f>COUNTIFS(ラインリスト!$F:$F,$B227,ラインリスト!$D:$D,H$218,ラインリスト!$E:$E,H$219)</f>
        <v>0</v>
      </c>
      <c r="I227" s="42">
        <f>COUNTIFS(ラインリスト!$F:$F,$B227,ラインリスト!$D:$D,I$218,ラインリスト!$E:$E,I$219)</f>
        <v>0</v>
      </c>
      <c r="J227" s="42">
        <f>COUNTIFS(ラインリスト!$F:$F,$B227,ラインリスト!$D:$D,J$218,ラインリスト!$E:$E,J$219)</f>
        <v>0</v>
      </c>
      <c r="K227" s="42">
        <f>COUNTIFS(ラインリスト!$F:$F,$B227,ラインリスト!$D:$D,K$218,ラインリスト!$E:$E,K$219)</f>
        <v>0</v>
      </c>
    </row>
    <row r="228" spans="1:11" ht="0.15" customHeight="1" thickTop="1">
      <c r="A228" s="96"/>
      <c r="B228" s="43">
        <f t="shared" si="33"/>
        <v>3</v>
      </c>
      <c r="C228" s="42">
        <f>COUNTIFS(ラインリスト!$F:$F,$B228,ラインリスト!$D:$D,C$218,ラインリスト!$E:$E,C$219)</f>
        <v>0</v>
      </c>
      <c r="D228" s="42">
        <f>COUNTIFS(ラインリスト!$F:$F,$B228,ラインリスト!$D:$D,D$218,ラインリスト!$E:$E,D$219)</f>
        <v>0</v>
      </c>
      <c r="E228" s="42">
        <f>COUNTIFS(ラインリスト!$F:$F,$B228,ラインリスト!$D:$D,E$218,ラインリスト!$E:$E,E$219)</f>
        <v>0</v>
      </c>
      <c r="F228" s="42">
        <f>COUNTIFS(ラインリスト!$F:$F,$B228,ラインリスト!$D:$D,F$218,ラインリスト!$E:$E,F$219)</f>
        <v>0</v>
      </c>
      <c r="G228" s="42">
        <f>COUNTIFS(ラインリスト!$F:$F,$B228,ラインリスト!$D:$D,G$218,ラインリスト!$E:$E,G$219)</f>
        <v>0</v>
      </c>
      <c r="H228" s="42">
        <f>COUNTIFS(ラインリスト!$F:$F,$B228,ラインリスト!$D:$D,H$218,ラインリスト!$E:$E,H$219)</f>
        <v>0</v>
      </c>
      <c r="I228" s="42">
        <f>COUNTIFS(ラインリスト!$F:$F,$B228,ラインリスト!$D:$D,I$218,ラインリスト!$E:$E,I$219)</f>
        <v>0</v>
      </c>
      <c r="J228" s="42">
        <f>COUNTIFS(ラインリスト!$F:$F,$B228,ラインリスト!$D:$D,J$218,ラインリスト!$E:$E,J$219)</f>
        <v>0</v>
      </c>
      <c r="K228" s="42">
        <f>COUNTIFS(ラインリスト!$F:$F,$B228,ラインリスト!$D:$D,K$218,ラインリスト!$E:$E,K$219)</f>
        <v>0</v>
      </c>
    </row>
    <row r="229" spans="1:11" ht="0.15" customHeight="1" thickTop="1">
      <c r="A229" s="96"/>
      <c r="B229" s="43">
        <f t="shared" si="33"/>
        <v>4</v>
      </c>
      <c r="C229" s="42">
        <f>COUNTIFS(ラインリスト!$F:$F,$B229,ラインリスト!$D:$D,C$218,ラインリスト!$E:$E,C$219)</f>
        <v>0</v>
      </c>
      <c r="D229" s="42">
        <f>COUNTIFS(ラインリスト!$F:$F,$B229,ラインリスト!$D:$D,D$218,ラインリスト!$E:$E,D$219)</f>
        <v>0</v>
      </c>
      <c r="E229" s="42">
        <f>COUNTIFS(ラインリスト!$F:$F,$B229,ラインリスト!$D:$D,E$218,ラインリスト!$E:$E,E$219)</f>
        <v>0</v>
      </c>
      <c r="F229" s="42">
        <f>COUNTIFS(ラインリスト!$F:$F,$B229,ラインリスト!$D:$D,F$218,ラインリスト!$E:$E,F$219)</f>
        <v>0</v>
      </c>
      <c r="G229" s="42">
        <f>COUNTIFS(ラインリスト!$F:$F,$B229,ラインリスト!$D:$D,G$218,ラインリスト!$E:$E,G$219)</f>
        <v>0</v>
      </c>
      <c r="H229" s="42">
        <f>COUNTIFS(ラインリスト!$F:$F,$B229,ラインリスト!$D:$D,H$218,ラインリスト!$E:$E,H$219)</f>
        <v>0</v>
      </c>
      <c r="I229" s="42">
        <f>COUNTIFS(ラインリスト!$F:$F,$B229,ラインリスト!$D:$D,I$218,ラインリスト!$E:$E,I$219)</f>
        <v>0</v>
      </c>
      <c r="J229" s="42">
        <f>COUNTIFS(ラインリスト!$F:$F,$B229,ラインリスト!$D:$D,J$218,ラインリスト!$E:$E,J$219)</f>
        <v>0</v>
      </c>
      <c r="K229" s="42">
        <f>COUNTIFS(ラインリスト!$F:$F,$B229,ラインリスト!$D:$D,K$218,ラインリスト!$E:$E,K$219)</f>
        <v>0</v>
      </c>
    </row>
    <row r="230" spans="1:11" ht="0.15" customHeight="1" thickTop="1">
      <c r="A230" s="96"/>
      <c r="B230" s="43">
        <f t="shared" si="33"/>
        <v>5</v>
      </c>
      <c r="C230" s="42">
        <f>COUNTIFS(ラインリスト!$F:$F,$B230,ラインリスト!$D:$D,C$218,ラインリスト!$E:$E,C$219)</f>
        <v>0</v>
      </c>
      <c r="D230" s="42">
        <f>COUNTIFS(ラインリスト!$F:$F,$B230,ラインリスト!$D:$D,D$218,ラインリスト!$E:$E,D$219)</f>
        <v>0</v>
      </c>
      <c r="E230" s="42">
        <f>COUNTIFS(ラインリスト!$F:$F,$B230,ラインリスト!$D:$D,E$218,ラインリスト!$E:$E,E$219)</f>
        <v>0</v>
      </c>
      <c r="F230" s="42">
        <f>COUNTIFS(ラインリスト!$F:$F,$B230,ラインリスト!$D:$D,F$218,ラインリスト!$E:$E,F$219)</f>
        <v>0</v>
      </c>
      <c r="G230" s="42">
        <f>COUNTIFS(ラインリスト!$F:$F,$B230,ラインリスト!$D:$D,G$218,ラインリスト!$E:$E,G$219)</f>
        <v>0</v>
      </c>
      <c r="H230" s="42">
        <f>COUNTIFS(ラインリスト!$F:$F,$B230,ラインリスト!$D:$D,H$218,ラインリスト!$E:$E,H$219)</f>
        <v>0</v>
      </c>
      <c r="I230" s="42">
        <f>COUNTIFS(ラインリスト!$F:$F,$B230,ラインリスト!$D:$D,I$218,ラインリスト!$E:$E,I$219)</f>
        <v>0</v>
      </c>
      <c r="J230" s="42">
        <f>COUNTIFS(ラインリスト!$F:$F,$B230,ラインリスト!$D:$D,J$218,ラインリスト!$E:$E,J$219)</f>
        <v>0</v>
      </c>
      <c r="K230" s="42">
        <f>COUNTIFS(ラインリスト!$F:$F,$B230,ラインリスト!$D:$D,K$218,ラインリスト!$E:$E,K$219)</f>
        <v>0</v>
      </c>
    </row>
    <row r="231" spans="1:11" ht="0.15" customHeight="1" thickTop="1">
      <c r="A231" s="96"/>
      <c r="B231" s="43">
        <f t="shared" si="33"/>
        <v>6</v>
      </c>
      <c r="C231" s="42">
        <f>COUNTIFS(ラインリスト!$F:$F,$B231,ラインリスト!$D:$D,C$218,ラインリスト!$E:$E,C$219)</f>
        <v>0</v>
      </c>
      <c r="D231" s="42">
        <f>COUNTIFS(ラインリスト!$F:$F,$B231,ラインリスト!$D:$D,D$218,ラインリスト!$E:$E,D$219)</f>
        <v>0</v>
      </c>
      <c r="E231" s="42">
        <f>COUNTIFS(ラインリスト!$F:$F,$B231,ラインリスト!$D:$D,E$218,ラインリスト!$E:$E,E$219)</f>
        <v>0</v>
      </c>
      <c r="F231" s="42">
        <f>COUNTIFS(ラインリスト!$F:$F,$B231,ラインリスト!$D:$D,F$218,ラインリスト!$E:$E,F$219)</f>
        <v>0</v>
      </c>
      <c r="G231" s="42">
        <f>COUNTIFS(ラインリスト!$F:$F,$B231,ラインリスト!$D:$D,G$218,ラインリスト!$E:$E,G$219)</f>
        <v>0</v>
      </c>
      <c r="H231" s="42">
        <f>COUNTIFS(ラインリスト!$F:$F,$B231,ラインリスト!$D:$D,H$218,ラインリスト!$E:$E,H$219)</f>
        <v>0</v>
      </c>
      <c r="I231" s="42">
        <f>COUNTIFS(ラインリスト!$F:$F,$B231,ラインリスト!$D:$D,I$218,ラインリスト!$E:$E,I$219)</f>
        <v>0</v>
      </c>
      <c r="J231" s="42">
        <f>COUNTIFS(ラインリスト!$F:$F,$B231,ラインリスト!$D:$D,J$218,ラインリスト!$E:$E,J$219)</f>
        <v>0</v>
      </c>
      <c r="K231" s="42">
        <f>COUNTIFS(ラインリスト!$F:$F,$B231,ラインリスト!$D:$D,K$218,ラインリスト!$E:$E,K$219)</f>
        <v>0</v>
      </c>
    </row>
    <row r="232" spans="1:11" ht="0.15" customHeight="1" thickTop="1">
      <c r="A232" s="96"/>
      <c r="B232" s="43">
        <f t="shared" si="33"/>
        <v>7</v>
      </c>
      <c r="C232" s="42">
        <f>COUNTIFS(ラインリスト!$F:$F,$B232,ラインリスト!$D:$D,C$218,ラインリスト!$E:$E,C$219)</f>
        <v>0</v>
      </c>
      <c r="D232" s="42">
        <f>COUNTIFS(ラインリスト!$F:$F,$B232,ラインリスト!$D:$D,D$218,ラインリスト!$E:$E,D$219)</f>
        <v>0</v>
      </c>
      <c r="E232" s="42">
        <f>COUNTIFS(ラインリスト!$F:$F,$B232,ラインリスト!$D:$D,E$218,ラインリスト!$E:$E,E$219)</f>
        <v>0</v>
      </c>
      <c r="F232" s="42">
        <f>COUNTIFS(ラインリスト!$F:$F,$B232,ラインリスト!$D:$D,F$218,ラインリスト!$E:$E,F$219)</f>
        <v>0</v>
      </c>
      <c r="G232" s="42">
        <f>COUNTIFS(ラインリスト!$F:$F,$B232,ラインリスト!$D:$D,G$218,ラインリスト!$E:$E,G$219)</f>
        <v>0</v>
      </c>
      <c r="H232" s="42">
        <f>COUNTIFS(ラインリスト!$F:$F,$B232,ラインリスト!$D:$D,H$218,ラインリスト!$E:$E,H$219)</f>
        <v>0</v>
      </c>
      <c r="I232" s="42">
        <f>COUNTIFS(ラインリスト!$F:$F,$B232,ラインリスト!$D:$D,I$218,ラインリスト!$E:$E,I$219)</f>
        <v>0</v>
      </c>
      <c r="J232" s="42">
        <f>COUNTIFS(ラインリスト!$F:$F,$B232,ラインリスト!$D:$D,J$218,ラインリスト!$E:$E,J$219)</f>
        <v>0</v>
      </c>
      <c r="K232" s="42">
        <f>COUNTIFS(ラインリスト!$F:$F,$B232,ラインリスト!$D:$D,K$218,ラインリスト!$E:$E,K$219)</f>
        <v>0</v>
      </c>
    </row>
    <row r="233" spans="1:11" ht="0.15" customHeight="1" thickTop="1">
      <c r="A233" s="96"/>
      <c r="B233" s="43">
        <f t="shared" si="33"/>
        <v>8</v>
      </c>
      <c r="C233" s="42">
        <f>COUNTIFS(ラインリスト!$F:$F,$B233,ラインリスト!$D:$D,C$218,ラインリスト!$E:$E,C$219)</f>
        <v>0</v>
      </c>
      <c r="D233" s="42">
        <f>COUNTIFS(ラインリスト!$F:$F,$B233,ラインリスト!$D:$D,D$218,ラインリスト!$E:$E,D$219)</f>
        <v>0</v>
      </c>
      <c r="E233" s="42">
        <f>COUNTIFS(ラインリスト!$F:$F,$B233,ラインリスト!$D:$D,E$218,ラインリスト!$E:$E,E$219)</f>
        <v>0</v>
      </c>
      <c r="F233" s="42">
        <f>COUNTIFS(ラインリスト!$F:$F,$B233,ラインリスト!$D:$D,F$218,ラインリスト!$E:$E,F$219)</f>
        <v>0</v>
      </c>
      <c r="G233" s="42">
        <f>COUNTIFS(ラインリスト!$F:$F,$B233,ラインリスト!$D:$D,G$218,ラインリスト!$E:$E,G$219)</f>
        <v>0</v>
      </c>
      <c r="H233" s="42">
        <f>COUNTIFS(ラインリスト!$F:$F,$B233,ラインリスト!$D:$D,H$218,ラインリスト!$E:$E,H$219)</f>
        <v>0</v>
      </c>
      <c r="I233" s="42">
        <f>COUNTIFS(ラインリスト!$F:$F,$B233,ラインリスト!$D:$D,I$218,ラインリスト!$E:$E,I$219)</f>
        <v>0</v>
      </c>
      <c r="J233" s="42">
        <f>COUNTIFS(ラインリスト!$F:$F,$B233,ラインリスト!$D:$D,J$218,ラインリスト!$E:$E,J$219)</f>
        <v>0</v>
      </c>
      <c r="K233" s="42">
        <f>COUNTIFS(ラインリスト!$F:$F,$B233,ラインリスト!$D:$D,K$218,ラインリスト!$E:$E,K$219)</f>
        <v>0</v>
      </c>
    </row>
    <row r="234" spans="1:11" ht="0.15" customHeight="1" thickTop="1">
      <c r="A234" s="96"/>
      <c r="B234" s="43">
        <f t="shared" si="33"/>
        <v>9</v>
      </c>
      <c r="C234" s="42">
        <f>COUNTIFS(ラインリスト!$F:$F,$B234,ラインリスト!$D:$D,C$218,ラインリスト!$E:$E,C$219)</f>
        <v>0</v>
      </c>
      <c r="D234" s="42">
        <f>COUNTIFS(ラインリスト!$F:$F,$B234,ラインリスト!$D:$D,D$218,ラインリスト!$E:$E,D$219)</f>
        <v>0</v>
      </c>
      <c r="E234" s="42">
        <f>COUNTIFS(ラインリスト!$F:$F,$B234,ラインリスト!$D:$D,E$218,ラインリスト!$E:$E,E$219)</f>
        <v>0</v>
      </c>
      <c r="F234" s="42">
        <f>COUNTIFS(ラインリスト!$F:$F,$B234,ラインリスト!$D:$D,F$218,ラインリスト!$E:$E,F$219)</f>
        <v>0</v>
      </c>
      <c r="G234" s="42">
        <f>COUNTIFS(ラインリスト!$F:$F,$B234,ラインリスト!$D:$D,G$218,ラインリスト!$E:$E,G$219)</f>
        <v>0</v>
      </c>
      <c r="H234" s="42">
        <f>COUNTIFS(ラインリスト!$F:$F,$B234,ラインリスト!$D:$D,H$218,ラインリスト!$E:$E,H$219)</f>
        <v>0</v>
      </c>
      <c r="I234" s="42">
        <f>COUNTIFS(ラインリスト!$F:$F,$B234,ラインリスト!$D:$D,I$218,ラインリスト!$E:$E,I$219)</f>
        <v>0</v>
      </c>
      <c r="J234" s="42">
        <f>COUNTIFS(ラインリスト!$F:$F,$B234,ラインリスト!$D:$D,J$218,ラインリスト!$E:$E,J$219)</f>
        <v>0</v>
      </c>
      <c r="K234" s="42">
        <f>COUNTIFS(ラインリスト!$F:$F,$B234,ラインリスト!$D:$D,K$218,ラインリスト!$E:$E,K$219)</f>
        <v>0</v>
      </c>
    </row>
    <row r="235" spans="1:11" ht="0.15" customHeight="1" thickTop="1">
      <c r="A235" s="96"/>
      <c r="B235" s="43">
        <f t="shared" si="33"/>
        <v>10</v>
      </c>
      <c r="C235" s="42">
        <f>COUNTIFS(ラインリスト!$F:$F,$B235,ラインリスト!$D:$D,C$218,ラインリスト!$E:$E,C$219)</f>
        <v>0</v>
      </c>
      <c r="D235" s="42">
        <f>COUNTIFS(ラインリスト!$F:$F,$B235,ラインリスト!$D:$D,D$218,ラインリスト!$E:$E,D$219)</f>
        <v>0</v>
      </c>
      <c r="E235" s="42">
        <f>COUNTIFS(ラインリスト!$F:$F,$B235,ラインリスト!$D:$D,E$218,ラインリスト!$E:$E,E$219)</f>
        <v>0</v>
      </c>
      <c r="F235" s="42">
        <f>COUNTIFS(ラインリスト!$F:$F,$B235,ラインリスト!$D:$D,F$218,ラインリスト!$E:$E,F$219)</f>
        <v>0</v>
      </c>
      <c r="G235" s="42">
        <f>COUNTIFS(ラインリスト!$F:$F,$B235,ラインリスト!$D:$D,G$218,ラインリスト!$E:$E,G$219)</f>
        <v>0</v>
      </c>
      <c r="H235" s="42">
        <f>COUNTIFS(ラインリスト!$F:$F,$B235,ラインリスト!$D:$D,H$218,ラインリスト!$E:$E,H$219)</f>
        <v>0</v>
      </c>
      <c r="I235" s="42">
        <f>COUNTIFS(ラインリスト!$F:$F,$B235,ラインリスト!$D:$D,I$218,ラインリスト!$E:$E,I$219)</f>
        <v>0</v>
      </c>
      <c r="J235" s="42">
        <f>COUNTIFS(ラインリスト!$F:$F,$B235,ラインリスト!$D:$D,J$218,ラインリスト!$E:$E,J$219)</f>
        <v>0</v>
      </c>
      <c r="K235" s="42">
        <f>COUNTIFS(ラインリスト!$F:$F,$B235,ラインリスト!$D:$D,K$218,ラインリスト!$E:$E,K$219)</f>
        <v>0</v>
      </c>
    </row>
    <row r="236" spans="1:11" ht="0.15" customHeight="1" thickTop="1">
      <c r="A236" s="96"/>
      <c r="B236" s="43">
        <f t="shared" si="33"/>
        <v>11</v>
      </c>
      <c r="C236" s="42">
        <f>COUNTIFS(ラインリスト!$F:$F,$B236,ラインリスト!$D:$D,C$218,ラインリスト!$E:$E,C$219)</f>
        <v>0</v>
      </c>
      <c r="D236" s="42">
        <f>COUNTIFS(ラインリスト!$F:$F,$B236,ラインリスト!$D:$D,D$218,ラインリスト!$E:$E,D$219)</f>
        <v>0</v>
      </c>
      <c r="E236" s="42">
        <f>COUNTIFS(ラインリスト!$F:$F,$B236,ラインリスト!$D:$D,E$218,ラインリスト!$E:$E,E$219)</f>
        <v>0</v>
      </c>
      <c r="F236" s="42">
        <f>COUNTIFS(ラインリスト!$F:$F,$B236,ラインリスト!$D:$D,F$218,ラインリスト!$E:$E,F$219)</f>
        <v>0</v>
      </c>
      <c r="G236" s="42">
        <f>COUNTIFS(ラインリスト!$F:$F,$B236,ラインリスト!$D:$D,G$218,ラインリスト!$E:$E,G$219)</f>
        <v>0</v>
      </c>
      <c r="H236" s="42">
        <f>COUNTIFS(ラインリスト!$F:$F,$B236,ラインリスト!$D:$D,H$218,ラインリスト!$E:$E,H$219)</f>
        <v>0</v>
      </c>
      <c r="I236" s="42">
        <f>COUNTIFS(ラインリスト!$F:$F,$B236,ラインリスト!$D:$D,I$218,ラインリスト!$E:$E,I$219)</f>
        <v>0</v>
      </c>
      <c r="J236" s="42">
        <f>COUNTIFS(ラインリスト!$F:$F,$B236,ラインリスト!$D:$D,J$218,ラインリスト!$E:$E,J$219)</f>
        <v>0</v>
      </c>
      <c r="K236" s="42">
        <f>COUNTIFS(ラインリスト!$F:$F,$B236,ラインリスト!$D:$D,K$218,ラインリスト!$E:$E,K$219)</f>
        <v>0</v>
      </c>
    </row>
    <row r="237" spans="1:11" ht="0.15" customHeight="1" thickTop="1">
      <c r="A237" s="96"/>
      <c r="B237" s="43">
        <f t="shared" si="33"/>
        <v>12</v>
      </c>
      <c r="C237" s="42">
        <f>COUNTIFS(ラインリスト!$F:$F,$B237,ラインリスト!$D:$D,C$218,ラインリスト!$E:$E,C$219)</f>
        <v>0</v>
      </c>
      <c r="D237" s="42">
        <f>COUNTIFS(ラインリスト!$F:$F,$B237,ラインリスト!$D:$D,D$218,ラインリスト!$E:$E,D$219)</f>
        <v>0</v>
      </c>
      <c r="E237" s="42">
        <f>COUNTIFS(ラインリスト!$F:$F,$B237,ラインリスト!$D:$D,E$218,ラインリスト!$E:$E,E$219)</f>
        <v>0</v>
      </c>
      <c r="F237" s="42">
        <f>COUNTIFS(ラインリスト!$F:$F,$B237,ラインリスト!$D:$D,F$218,ラインリスト!$E:$E,F$219)</f>
        <v>0</v>
      </c>
      <c r="G237" s="42">
        <f>COUNTIFS(ラインリスト!$F:$F,$B237,ラインリスト!$D:$D,G$218,ラインリスト!$E:$E,G$219)</f>
        <v>0</v>
      </c>
      <c r="H237" s="42">
        <f>COUNTIFS(ラインリスト!$F:$F,$B237,ラインリスト!$D:$D,H$218,ラインリスト!$E:$E,H$219)</f>
        <v>0</v>
      </c>
      <c r="I237" s="42">
        <f>COUNTIFS(ラインリスト!$F:$F,$B237,ラインリスト!$D:$D,I$218,ラインリスト!$E:$E,I$219)</f>
        <v>0</v>
      </c>
      <c r="J237" s="42">
        <f>COUNTIFS(ラインリスト!$F:$F,$B237,ラインリスト!$D:$D,J$218,ラインリスト!$E:$E,J$219)</f>
        <v>0</v>
      </c>
      <c r="K237" s="42">
        <f>COUNTIFS(ラインリスト!$F:$F,$B237,ラインリスト!$D:$D,K$218,ラインリスト!$E:$E,K$219)</f>
        <v>0</v>
      </c>
    </row>
    <row r="238" spans="1:11" ht="0.15" customHeight="1" thickTop="1">
      <c r="A238" s="96"/>
      <c r="B238" s="43">
        <f t="shared" si="33"/>
        <v>13</v>
      </c>
      <c r="C238" s="42">
        <f>COUNTIFS(ラインリスト!$F:$F,$B238,ラインリスト!$D:$D,C$218,ラインリスト!$E:$E,C$219)</f>
        <v>0</v>
      </c>
      <c r="D238" s="42">
        <f>COUNTIFS(ラインリスト!$F:$F,$B238,ラインリスト!$D:$D,D$218,ラインリスト!$E:$E,D$219)</f>
        <v>0</v>
      </c>
      <c r="E238" s="42">
        <f>COUNTIFS(ラインリスト!$F:$F,$B238,ラインリスト!$D:$D,E$218,ラインリスト!$E:$E,E$219)</f>
        <v>0</v>
      </c>
      <c r="F238" s="42">
        <f>COUNTIFS(ラインリスト!$F:$F,$B238,ラインリスト!$D:$D,F$218,ラインリスト!$E:$E,F$219)</f>
        <v>0</v>
      </c>
      <c r="G238" s="42">
        <f>COUNTIFS(ラインリスト!$F:$F,$B238,ラインリスト!$D:$D,G$218,ラインリスト!$E:$E,G$219)</f>
        <v>0</v>
      </c>
      <c r="H238" s="42">
        <f>COUNTIFS(ラインリスト!$F:$F,$B238,ラインリスト!$D:$D,H$218,ラインリスト!$E:$E,H$219)</f>
        <v>0</v>
      </c>
      <c r="I238" s="42">
        <f>COUNTIFS(ラインリスト!$F:$F,$B238,ラインリスト!$D:$D,I$218,ラインリスト!$E:$E,I$219)</f>
        <v>0</v>
      </c>
      <c r="J238" s="42">
        <f>COUNTIFS(ラインリスト!$F:$F,$B238,ラインリスト!$D:$D,J$218,ラインリスト!$E:$E,J$219)</f>
        <v>0</v>
      </c>
      <c r="K238" s="42">
        <f>COUNTIFS(ラインリスト!$F:$F,$B238,ラインリスト!$D:$D,K$218,ラインリスト!$E:$E,K$219)</f>
        <v>0</v>
      </c>
    </row>
    <row r="239" spans="1:11" ht="0.15" customHeight="1" thickTop="1">
      <c r="A239" s="96"/>
      <c r="B239" s="43">
        <f t="shared" si="33"/>
        <v>14</v>
      </c>
      <c r="C239" s="42">
        <f>COUNTIFS(ラインリスト!$F:$F,$B239,ラインリスト!$D:$D,C$218,ラインリスト!$E:$E,C$219)</f>
        <v>0</v>
      </c>
      <c r="D239" s="42">
        <f>COUNTIFS(ラインリスト!$F:$F,$B239,ラインリスト!$D:$D,D$218,ラインリスト!$E:$E,D$219)</f>
        <v>0</v>
      </c>
      <c r="E239" s="42">
        <f>COUNTIFS(ラインリスト!$F:$F,$B239,ラインリスト!$D:$D,E$218,ラインリスト!$E:$E,E$219)</f>
        <v>0</v>
      </c>
      <c r="F239" s="42">
        <f>COUNTIFS(ラインリスト!$F:$F,$B239,ラインリスト!$D:$D,F$218,ラインリスト!$E:$E,F$219)</f>
        <v>0</v>
      </c>
      <c r="G239" s="42">
        <f>COUNTIFS(ラインリスト!$F:$F,$B239,ラインリスト!$D:$D,G$218,ラインリスト!$E:$E,G$219)</f>
        <v>0</v>
      </c>
      <c r="H239" s="42">
        <f>COUNTIFS(ラインリスト!$F:$F,$B239,ラインリスト!$D:$D,H$218,ラインリスト!$E:$E,H$219)</f>
        <v>0</v>
      </c>
      <c r="I239" s="42">
        <f>COUNTIFS(ラインリスト!$F:$F,$B239,ラインリスト!$D:$D,I$218,ラインリスト!$E:$E,I$219)</f>
        <v>0</v>
      </c>
      <c r="J239" s="42">
        <f>COUNTIFS(ラインリスト!$F:$F,$B239,ラインリスト!$D:$D,J$218,ラインリスト!$E:$E,J$219)</f>
        <v>0</v>
      </c>
      <c r="K239" s="42">
        <f>COUNTIFS(ラインリスト!$F:$F,$B239,ラインリスト!$D:$D,K$218,ラインリスト!$E:$E,K$219)</f>
        <v>0</v>
      </c>
    </row>
    <row r="240" spans="1:11" ht="0.15" customHeight="1" thickTop="1">
      <c r="A240" s="96"/>
      <c r="B240" s="43">
        <f t="shared" si="33"/>
        <v>15</v>
      </c>
      <c r="C240" s="42">
        <f>COUNTIFS(ラインリスト!$F:$F,$B240,ラインリスト!$D:$D,C$218,ラインリスト!$E:$E,C$219)</f>
        <v>0</v>
      </c>
      <c r="D240" s="42">
        <f>COUNTIFS(ラインリスト!$F:$F,$B240,ラインリスト!$D:$D,D$218,ラインリスト!$E:$E,D$219)</f>
        <v>0</v>
      </c>
      <c r="E240" s="42">
        <f>COUNTIFS(ラインリスト!$F:$F,$B240,ラインリスト!$D:$D,E$218,ラインリスト!$E:$E,E$219)</f>
        <v>0</v>
      </c>
      <c r="F240" s="42">
        <f>COUNTIFS(ラインリスト!$F:$F,$B240,ラインリスト!$D:$D,F$218,ラインリスト!$E:$E,F$219)</f>
        <v>0</v>
      </c>
      <c r="G240" s="42">
        <f>COUNTIFS(ラインリスト!$F:$F,$B240,ラインリスト!$D:$D,G$218,ラインリスト!$E:$E,G$219)</f>
        <v>0</v>
      </c>
      <c r="H240" s="42">
        <f>COUNTIFS(ラインリスト!$F:$F,$B240,ラインリスト!$D:$D,H$218,ラインリスト!$E:$E,H$219)</f>
        <v>0</v>
      </c>
      <c r="I240" s="42">
        <f>COUNTIFS(ラインリスト!$F:$F,$B240,ラインリスト!$D:$D,I$218,ラインリスト!$E:$E,I$219)</f>
        <v>0</v>
      </c>
      <c r="J240" s="42">
        <f>COUNTIFS(ラインリスト!$F:$F,$B240,ラインリスト!$D:$D,J$218,ラインリスト!$E:$E,J$219)</f>
        <v>0</v>
      </c>
      <c r="K240" s="42">
        <f>COUNTIFS(ラインリスト!$F:$F,$B240,ラインリスト!$D:$D,K$218,ラインリスト!$E:$E,K$219)</f>
        <v>0</v>
      </c>
    </row>
    <row r="241" spans="1:12" ht="0.15" customHeight="1" thickTop="1">
      <c r="A241" s="96"/>
      <c r="B241" s="43">
        <f t="shared" si="33"/>
        <v>16</v>
      </c>
      <c r="C241" s="42">
        <f>COUNTIFS(ラインリスト!$F:$F,$B241,ラインリスト!$D:$D,C$218,ラインリスト!$E:$E,C$219)</f>
        <v>0</v>
      </c>
      <c r="D241" s="42">
        <f>COUNTIFS(ラインリスト!$F:$F,$B241,ラインリスト!$D:$D,D$218,ラインリスト!$E:$E,D$219)</f>
        <v>0</v>
      </c>
      <c r="E241" s="42">
        <f>COUNTIFS(ラインリスト!$F:$F,$B241,ラインリスト!$D:$D,E$218,ラインリスト!$E:$E,E$219)</f>
        <v>0</v>
      </c>
      <c r="F241" s="42">
        <f>COUNTIFS(ラインリスト!$F:$F,$B241,ラインリスト!$D:$D,F$218,ラインリスト!$E:$E,F$219)</f>
        <v>0</v>
      </c>
      <c r="G241" s="42">
        <f>COUNTIFS(ラインリスト!$F:$F,$B241,ラインリスト!$D:$D,G$218,ラインリスト!$E:$E,G$219)</f>
        <v>0</v>
      </c>
      <c r="H241" s="42">
        <f>COUNTIFS(ラインリスト!$F:$F,$B241,ラインリスト!$D:$D,H$218,ラインリスト!$E:$E,H$219)</f>
        <v>0</v>
      </c>
      <c r="I241" s="42">
        <f>COUNTIFS(ラインリスト!$F:$F,$B241,ラインリスト!$D:$D,I$218,ラインリスト!$E:$E,I$219)</f>
        <v>0</v>
      </c>
      <c r="J241" s="42">
        <f>COUNTIFS(ラインリスト!$F:$F,$B241,ラインリスト!$D:$D,J$218,ラインリスト!$E:$E,J$219)</f>
        <v>0</v>
      </c>
      <c r="K241" s="42">
        <f>COUNTIFS(ラインリスト!$F:$F,$B241,ラインリスト!$D:$D,K$218,ラインリスト!$E:$E,K$219)</f>
        <v>0</v>
      </c>
    </row>
    <row r="242" spans="1:12" ht="0.15" customHeight="1" thickTop="1">
      <c r="A242" s="96"/>
      <c r="B242" s="43">
        <f t="shared" si="33"/>
        <v>17</v>
      </c>
      <c r="C242" s="42">
        <f>COUNTIFS(ラインリスト!$F:$F,$B242,ラインリスト!$D:$D,C$218,ラインリスト!$E:$E,C$219)</f>
        <v>0</v>
      </c>
      <c r="D242" s="42">
        <f>COUNTIFS(ラインリスト!$F:$F,$B242,ラインリスト!$D:$D,D$218,ラインリスト!$E:$E,D$219)</f>
        <v>0</v>
      </c>
      <c r="E242" s="42">
        <f>COUNTIFS(ラインリスト!$F:$F,$B242,ラインリスト!$D:$D,E$218,ラインリスト!$E:$E,E$219)</f>
        <v>0</v>
      </c>
      <c r="F242" s="42">
        <f>COUNTIFS(ラインリスト!$F:$F,$B242,ラインリスト!$D:$D,F$218,ラインリスト!$E:$E,F$219)</f>
        <v>0</v>
      </c>
      <c r="G242" s="42">
        <f>COUNTIFS(ラインリスト!$F:$F,$B242,ラインリスト!$D:$D,G$218,ラインリスト!$E:$E,G$219)</f>
        <v>0</v>
      </c>
      <c r="H242" s="42">
        <f>COUNTIFS(ラインリスト!$F:$F,$B242,ラインリスト!$D:$D,H$218,ラインリスト!$E:$E,H$219)</f>
        <v>0</v>
      </c>
      <c r="I242" s="42">
        <f>COUNTIFS(ラインリスト!$F:$F,$B242,ラインリスト!$D:$D,I$218,ラインリスト!$E:$E,I$219)</f>
        <v>0</v>
      </c>
      <c r="J242" s="42">
        <f>COUNTIFS(ラインリスト!$F:$F,$B242,ラインリスト!$D:$D,J$218,ラインリスト!$E:$E,J$219)</f>
        <v>0</v>
      </c>
      <c r="K242" s="42">
        <f>COUNTIFS(ラインリスト!$F:$F,$B242,ラインリスト!$D:$D,K$218,ラインリスト!$E:$E,K$219)</f>
        <v>0</v>
      </c>
    </row>
    <row r="243" spans="1:12" ht="0.15" customHeight="1" thickTop="1">
      <c r="A243" s="96"/>
      <c r="B243" s="43">
        <f t="shared" si="33"/>
        <v>18</v>
      </c>
      <c r="C243" s="42">
        <f>COUNTIFS(ラインリスト!$F:$F,$B243,ラインリスト!$D:$D,C$218,ラインリスト!$E:$E,C$219)</f>
        <v>0</v>
      </c>
      <c r="D243" s="42">
        <f>COUNTIFS(ラインリスト!$F:$F,$B243,ラインリスト!$D:$D,D$218,ラインリスト!$E:$E,D$219)</f>
        <v>0</v>
      </c>
      <c r="E243" s="42">
        <f>COUNTIFS(ラインリスト!$F:$F,$B243,ラインリスト!$D:$D,E$218,ラインリスト!$E:$E,E$219)</f>
        <v>0</v>
      </c>
      <c r="F243" s="42">
        <f>COUNTIFS(ラインリスト!$F:$F,$B243,ラインリスト!$D:$D,F$218,ラインリスト!$E:$E,F$219)</f>
        <v>0</v>
      </c>
      <c r="G243" s="42">
        <f>COUNTIFS(ラインリスト!$F:$F,$B243,ラインリスト!$D:$D,G$218,ラインリスト!$E:$E,G$219)</f>
        <v>0</v>
      </c>
      <c r="H243" s="42">
        <f>COUNTIFS(ラインリスト!$F:$F,$B243,ラインリスト!$D:$D,H$218,ラインリスト!$E:$E,H$219)</f>
        <v>0</v>
      </c>
      <c r="I243" s="42">
        <f>COUNTIFS(ラインリスト!$F:$F,$B243,ラインリスト!$D:$D,I$218,ラインリスト!$E:$E,I$219)</f>
        <v>0</v>
      </c>
      <c r="J243" s="42">
        <f>COUNTIFS(ラインリスト!$F:$F,$B243,ラインリスト!$D:$D,J$218,ラインリスト!$E:$E,J$219)</f>
        <v>0</v>
      </c>
      <c r="K243" s="42">
        <f>COUNTIFS(ラインリスト!$F:$F,$B243,ラインリスト!$D:$D,K$218,ラインリスト!$E:$E,K$219)</f>
        <v>0</v>
      </c>
    </row>
    <row r="244" spans="1:12" ht="0.15" customHeight="1" thickTop="1">
      <c r="A244" s="96"/>
      <c r="B244" s="43">
        <f t="shared" si="33"/>
        <v>19</v>
      </c>
      <c r="C244" s="42">
        <f>COUNTIFS(ラインリスト!$F:$F,$B244,ラインリスト!$D:$D,C$218,ラインリスト!$E:$E,C$219)</f>
        <v>0</v>
      </c>
      <c r="D244" s="42">
        <f>COUNTIFS(ラインリスト!$F:$F,$B244,ラインリスト!$D:$D,D$218,ラインリスト!$E:$E,D$219)</f>
        <v>0</v>
      </c>
      <c r="E244" s="42">
        <f>COUNTIFS(ラインリスト!$F:$F,$B244,ラインリスト!$D:$D,E$218,ラインリスト!$E:$E,E$219)</f>
        <v>0</v>
      </c>
      <c r="F244" s="42">
        <f>COUNTIFS(ラインリスト!$F:$F,$B244,ラインリスト!$D:$D,F$218,ラインリスト!$E:$E,F$219)</f>
        <v>0</v>
      </c>
      <c r="G244" s="42">
        <f>COUNTIFS(ラインリスト!$F:$F,$B244,ラインリスト!$D:$D,G$218,ラインリスト!$E:$E,G$219)</f>
        <v>0</v>
      </c>
      <c r="H244" s="42">
        <f>COUNTIFS(ラインリスト!$F:$F,$B244,ラインリスト!$D:$D,H$218,ラインリスト!$E:$E,H$219)</f>
        <v>0</v>
      </c>
      <c r="I244" s="42">
        <f>COUNTIFS(ラインリスト!$F:$F,$B244,ラインリスト!$D:$D,I$218,ラインリスト!$E:$E,I$219)</f>
        <v>0</v>
      </c>
      <c r="J244" s="42">
        <f>COUNTIFS(ラインリスト!$F:$F,$B244,ラインリスト!$D:$D,J$218,ラインリスト!$E:$E,J$219)</f>
        <v>0</v>
      </c>
      <c r="K244" s="42">
        <f>COUNTIFS(ラインリスト!$F:$F,$B244,ラインリスト!$D:$D,K$218,ラインリスト!$E:$E,K$219)</f>
        <v>0</v>
      </c>
    </row>
    <row r="245" spans="1:12" ht="0.15" customHeight="1" thickTop="1">
      <c r="A245" s="96"/>
      <c r="B245" s="43">
        <f t="shared" si="33"/>
        <v>20</v>
      </c>
      <c r="C245" s="42">
        <f>COUNTIFS(ラインリスト!$F:$F,$B245,ラインリスト!$D:$D,C$218,ラインリスト!$E:$E,C$219)</f>
        <v>0</v>
      </c>
      <c r="D245" s="42">
        <f>COUNTIFS(ラインリスト!$F:$F,$B245,ラインリスト!$D:$D,D$218,ラインリスト!$E:$E,D$219)</f>
        <v>0</v>
      </c>
      <c r="E245" s="42">
        <f>COUNTIFS(ラインリスト!$F:$F,$B245,ラインリスト!$D:$D,E$218,ラインリスト!$E:$E,E$219)</f>
        <v>0</v>
      </c>
      <c r="F245" s="42">
        <f>COUNTIFS(ラインリスト!$F:$F,$B245,ラインリスト!$D:$D,F$218,ラインリスト!$E:$E,F$219)</f>
        <v>0</v>
      </c>
      <c r="G245" s="42">
        <f>COUNTIFS(ラインリスト!$F:$F,$B245,ラインリスト!$D:$D,G$218,ラインリスト!$E:$E,G$219)</f>
        <v>0</v>
      </c>
      <c r="H245" s="42">
        <f>COUNTIFS(ラインリスト!$F:$F,$B245,ラインリスト!$D:$D,H$218,ラインリスト!$E:$E,H$219)</f>
        <v>0</v>
      </c>
      <c r="I245" s="42">
        <f>COUNTIFS(ラインリスト!$F:$F,$B245,ラインリスト!$D:$D,I$218,ラインリスト!$E:$E,I$219)</f>
        <v>0</v>
      </c>
      <c r="J245" s="42">
        <f>COUNTIFS(ラインリスト!$F:$F,$B245,ラインリスト!$D:$D,J$218,ラインリスト!$E:$E,J$219)</f>
        <v>0</v>
      </c>
      <c r="K245" s="42">
        <f>COUNTIFS(ラインリスト!$F:$F,$B245,ラインリスト!$D:$D,K$218,ラインリスト!$E:$E,K$219)</f>
        <v>0</v>
      </c>
    </row>
    <row r="246" spans="1:12" ht="0.15" customHeight="1" thickTop="1">
      <c r="A246" s="96"/>
      <c r="B246" s="43">
        <f t="shared" si="33"/>
        <v>21</v>
      </c>
      <c r="C246" s="42">
        <f>COUNTIFS(ラインリスト!$F:$F,$B246,ラインリスト!$D:$D,C$218,ラインリスト!$E:$E,C$219)</f>
        <v>0</v>
      </c>
      <c r="D246" s="42">
        <f>COUNTIFS(ラインリスト!$F:$F,$B246,ラインリスト!$D:$D,D$218,ラインリスト!$E:$E,D$219)</f>
        <v>0</v>
      </c>
      <c r="E246" s="42">
        <f>COUNTIFS(ラインリスト!$F:$F,$B246,ラインリスト!$D:$D,E$218,ラインリスト!$E:$E,E$219)</f>
        <v>0</v>
      </c>
      <c r="F246" s="42">
        <f>COUNTIFS(ラインリスト!$F:$F,$B246,ラインリスト!$D:$D,F$218,ラインリスト!$E:$E,F$219)</f>
        <v>0</v>
      </c>
      <c r="G246" s="42">
        <f>COUNTIFS(ラインリスト!$F:$F,$B246,ラインリスト!$D:$D,G$218,ラインリスト!$E:$E,G$219)</f>
        <v>0</v>
      </c>
      <c r="H246" s="42">
        <f>COUNTIFS(ラインリスト!$F:$F,$B246,ラインリスト!$D:$D,H$218,ラインリスト!$E:$E,H$219)</f>
        <v>0</v>
      </c>
      <c r="I246" s="42">
        <f>COUNTIFS(ラインリスト!$F:$F,$B246,ラインリスト!$D:$D,I$218,ラインリスト!$E:$E,I$219)</f>
        <v>0</v>
      </c>
      <c r="J246" s="42">
        <f>COUNTIFS(ラインリスト!$F:$F,$B246,ラインリスト!$D:$D,J$218,ラインリスト!$E:$E,J$219)</f>
        <v>0</v>
      </c>
      <c r="K246" s="42">
        <f>COUNTIFS(ラインリスト!$F:$F,$B246,ラインリスト!$D:$D,K$218,ラインリスト!$E:$E,K$219)</f>
        <v>0</v>
      </c>
    </row>
    <row r="247" spans="1:12" ht="0.15" customHeight="1" thickTop="1">
      <c r="A247" s="96"/>
      <c r="B247" s="43">
        <f t="shared" si="33"/>
        <v>22</v>
      </c>
      <c r="C247" s="42">
        <f>COUNTIFS(ラインリスト!$F:$F,$B247,ラインリスト!$D:$D,C$218,ラインリスト!$E:$E,C$219)</f>
        <v>0</v>
      </c>
      <c r="D247" s="42">
        <f>COUNTIFS(ラインリスト!$F:$F,$B247,ラインリスト!$D:$D,D$218,ラインリスト!$E:$E,D$219)</f>
        <v>0</v>
      </c>
      <c r="E247" s="42">
        <f>COUNTIFS(ラインリスト!$F:$F,$B247,ラインリスト!$D:$D,E$218,ラインリスト!$E:$E,E$219)</f>
        <v>0</v>
      </c>
      <c r="F247" s="42">
        <f>COUNTIFS(ラインリスト!$F:$F,$B247,ラインリスト!$D:$D,F$218,ラインリスト!$E:$E,F$219)</f>
        <v>0</v>
      </c>
      <c r="G247" s="42">
        <f>COUNTIFS(ラインリスト!$F:$F,$B247,ラインリスト!$D:$D,G$218,ラインリスト!$E:$E,G$219)</f>
        <v>0</v>
      </c>
      <c r="H247" s="42">
        <f>COUNTIFS(ラインリスト!$F:$F,$B247,ラインリスト!$D:$D,H$218,ラインリスト!$E:$E,H$219)</f>
        <v>0</v>
      </c>
      <c r="I247" s="42">
        <f>COUNTIFS(ラインリスト!$F:$F,$B247,ラインリスト!$D:$D,I$218,ラインリスト!$E:$E,I$219)</f>
        <v>0</v>
      </c>
      <c r="J247" s="42">
        <f>COUNTIFS(ラインリスト!$F:$F,$B247,ラインリスト!$D:$D,J$218,ラインリスト!$E:$E,J$219)</f>
        <v>0</v>
      </c>
      <c r="K247" s="42">
        <f>COUNTIFS(ラインリスト!$F:$F,$B247,ラインリスト!$D:$D,K$218,ラインリスト!$E:$E,K$219)</f>
        <v>0</v>
      </c>
    </row>
    <row r="248" spans="1:12" ht="0.15" customHeight="1" thickTop="1">
      <c r="A248" s="96"/>
      <c r="B248" s="43">
        <f t="shared" si="33"/>
        <v>23</v>
      </c>
      <c r="C248" s="42">
        <f>COUNTIFS(ラインリスト!$F:$F,$B248,ラインリスト!$D:$D,C$218,ラインリスト!$E:$E,C$219)</f>
        <v>0</v>
      </c>
      <c r="D248" s="42">
        <f>COUNTIFS(ラインリスト!$F:$F,$B248,ラインリスト!$D:$D,D$218,ラインリスト!$E:$E,D$219)</f>
        <v>0</v>
      </c>
      <c r="E248" s="42">
        <f>COUNTIFS(ラインリスト!$F:$F,$B248,ラインリスト!$D:$D,E$218,ラインリスト!$E:$E,E$219)</f>
        <v>0</v>
      </c>
      <c r="F248" s="42">
        <f>COUNTIFS(ラインリスト!$F:$F,$B248,ラインリスト!$D:$D,F$218,ラインリスト!$E:$E,F$219)</f>
        <v>0</v>
      </c>
      <c r="G248" s="42">
        <f>COUNTIFS(ラインリスト!$F:$F,$B248,ラインリスト!$D:$D,G$218,ラインリスト!$E:$E,G$219)</f>
        <v>0</v>
      </c>
      <c r="H248" s="42">
        <f>COUNTIFS(ラインリスト!$F:$F,$B248,ラインリスト!$D:$D,H$218,ラインリスト!$E:$E,H$219)</f>
        <v>0</v>
      </c>
      <c r="I248" s="42">
        <f>COUNTIFS(ラインリスト!$F:$F,$B248,ラインリスト!$D:$D,I$218,ラインリスト!$E:$E,I$219)</f>
        <v>0</v>
      </c>
      <c r="J248" s="42">
        <f>COUNTIFS(ラインリスト!$F:$F,$B248,ラインリスト!$D:$D,J$218,ラインリスト!$E:$E,J$219)</f>
        <v>0</v>
      </c>
      <c r="K248" s="42">
        <f>COUNTIFS(ラインリスト!$F:$F,$B248,ラインリスト!$D:$D,K$218,ラインリスト!$E:$E,K$219)</f>
        <v>0</v>
      </c>
    </row>
    <row r="249" spans="1:12" ht="0.15" customHeight="1" thickTop="1">
      <c r="A249" s="96"/>
      <c r="B249" s="43">
        <f t="shared" si="33"/>
        <v>24</v>
      </c>
      <c r="C249" s="42">
        <f>COUNTIFS(ラインリスト!$F:$F,$B249,ラインリスト!$D:$D,C$218,ラインリスト!$E:$E,C$219)</f>
        <v>0</v>
      </c>
      <c r="D249" s="42">
        <f>COUNTIFS(ラインリスト!$F:$F,$B249,ラインリスト!$D:$D,D$218,ラインリスト!$E:$E,D$219)</f>
        <v>0</v>
      </c>
      <c r="E249" s="42">
        <f>COUNTIFS(ラインリスト!$F:$F,$B249,ラインリスト!$D:$D,E$218,ラインリスト!$E:$E,E$219)</f>
        <v>0</v>
      </c>
      <c r="F249" s="42">
        <f>COUNTIFS(ラインリスト!$F:$F,$B249,ラインリスト!$D:$D,F$218,ラインリスト!$E:$E,F$219)</f>
        <v>0</v>
      </c>
      <c r="G249" s="42">
        <f>COUNTIFS(ラインリスト!$F:$F,$B249,ラインリスト!$D:$D,G$218,ラインリスト!$E:$E,G$219)</f>
        <v>0</v>
      </c>
      <c r="H249" s="42">
        <f>COUNTIFS(ラインリスト!$F:$F,$B249,ラインリスト!$D:$D,H$218,ラインリスト!$E:$E,H$219)</f>
        <v>0</v>
      </c>
      <c r="I249" s="42">
        <f>COUNTIFS(ラインリスト!$F:$F,$B249,ラインリスト!$D:$D,I$218,ラインリスト!$E:$E,I$219)</f>
        <v>0</v>
      </c>
      <c r="J249" s="42">
        <f>COUNTIFS(ラインリスト!$F:$F,$B249,ラインリスト!$D:$D,J$218,ラインリスト!$E:$E,J$219)</f>
        <v>0</v>
      </c>
      <c r="K249" s="42">
        <f>COUNTIFS(ラインリスト!$F:$F,$B249,ラインリスト!$D:$D,K$218,ラインリスト!$E:$E,K$219)</f>
        <v>0</v>
      </c>
    </row>
    <row r="250" spans="1:12" ht="0.15" customHeight="1" thickTop="1">
      <c r="A250" s="96"/>
      <c r="B250" s="43">
        <f t="shared" si="33"/>
        <v>25</v>
      </c>
      <c r="C250" s="42">
        <f>COUNTIFS(ラインリスト!$F:$F,$B250,ラインリスト!$D:$D,C$218,ラインリスト!$E:$E,C$219)</f>
        <v>0</v>
      </c>
      <c r="D250" s="42">
        <f>COUNTIFS(ラインリスト!$F:$F,$B250,ラインリスト!$D:$D,D$218,ラインリスト!$E:$E,D$219)</f>
        <v>0</v>
      </c>
      <c r="E250" s="42">
        <f>COUNTIFS(ラインリスト!$F:$F,$B250,ラインリスト!$D:$D,E$218,ラインリスト!$E:$E,E$219)</f>
        <v>0</v>
      </c>
      <c r="F250" s="42">
        <f>COUNTIFS(ラインリスト!$F:$F,$B250,ラインリスト!$D:$D,F$218,ラインリスト!$E:$E,F$219)</f>
        <v>0</v>
      </c>
      <c r="G250" s="42">
        <f>COUNTIFS(ラインリスト!$F:$F,$B250,ラインリスト!$D:$D,G$218,ラインリスト!$E:$E,G$219)</f>
        <v>0</v>
      </c>
      <c r="H250" s="42">
        <f>COUNTIFS(ラインリスト!$F:$F,$B250,ラインリスト!$D:$D,H$218,ラインリスト!$E:$E,H$219)</f>
        <v>0</v>
      </c>
      <c r="I250" s="42">
        <f>COUNTIFS(ラインリスト!$F:$F,$B250,ラインリスト!$D:$D,I$218,ラインリスト!$E:$E,I$219)</f>
        <v>0</v>
      </c>
      <c r="J250" s="42">
        <f>COUNTIFS(ラインリスト!$F:$F,$B250,ラインリスト!$D:$D,J$218,ラインリスト!$E:$E,J$219)</f>
        <v>0</v>
      </c>
      <c r="K250" s="42">
        <f>COUNTIFS(ラインリスト!$F:$F,$B250,ラインリスト!$D:$D,K$218,ラインリスト!$E:$E,K$219)</f>
        <v>0</v>
      </c>
    </row>
    <row r="251" spans="1:12" ht="0.15" customHeight="1" thickTop="1">
      <c r="A251" s="96"/>
      <c r="B251" s="43">
        <f t="shared" si="33"/>
        <v>26</v>
      </c>
      <c r="C251" s="42">
        <f>COUNTIFS(ラインリスト!$F:$F,$B251,ラインリスト!$D:$D,C$218,ラインリスト!$E:$E,C$219)</f>
        <v>0</v>
      </c>
      <c r="D251" s="42">
        <f>COUNTIFS(ラインリスト!$F:$F,$B251,ラインリスト!$D:$D,D$218,ラインリスト!$E:$E,D$219)</f>
        <v>0</v>
      </c>
      <c r="E251" s="42">
        <f>COUNTIFS(ラインリスト!$F:$F,$B251,ラインリスト!$D:$D,E$218,ラインリスト!$E:$E,E$219)</f>
        <v>0</v>
      </c>
      <c r="F251" s="42">
        <f>COUNTIFS(ラインリスト!$F:$F,$B251,ラインリスト!$D:$D,F$218,ラインリスト!$E:$E,F$219)</f>
        <v>0</v>
      </c>
      <c r="G251" s="42">
        <f>COUNTIFS(ラインリスト!$F:$F,$B251,ラインリスト!$D:$D,G$218,ラインリスト!$E:$E,G$219)</f>
        <v>0</v>
      </c>
      <c r="H251" s="42">
        <f>COUNTIFS(ラインリスト!$F:$F,$B251,ラインリスト!$D:$D,H$218,ラインリスト!$E:$E,H$219)</f>
        <v>0</v>
      </c>
      <c r="I251" s="42">
        <f>COUNTIFS(ラインリスト!$F:$F,$B251,ラインリスト!$D:$D,I$218,ラインリスト!$E:$E,I$219)</f>
        <v>0</v>
      </c>
      <c r="J251" s="42">
        <f>COUNTIFS(ラインリスト!$F:$F,$B251,ラインリスト!$D:$D,J$218,ラインリスト!$E:$E,J$219)</f>
        <v>0</v>
      </c>
      <c r="K251" s="42">
        <f>COUNTIFS(ラインリスト!$F:$F,$B251,ラインリスト!$D:$D,K$218,ラインリスト!$E:$E,K$219)</f>
        <v>0</v>
      </c>
    </row>
    <row r="252" spans="1:12" ht="0.15" customHeight="1" thickTop="1">
      <c r="A252" s="96"/>
      <c r="B252" s="43">
        <f t="shared" si="33"/>
        <v>27</v>
      </c>
      <c r="C252" s="42">
        <f>COUNTIFS(ラインリスト!$F:$F,$B252,ラインリスト!$D:$D,C$218,ラインリスト!$E:$E,C$219)</f>
        <v>0</v>
      </c>
      <c r="D252" s="42">
        <f>COUNTIFS(ラインリスト!$F:$F,$B252,ラインリスト!$D:$D,D$218,ラインリスト!$E:$E,D$219)</f>
        <v>0</v>
      </c>
      <c r="E252" s="42">
        <f>COUNTIFS(ラインリスト!$F:$F,$B252,ラインリスト!$D:$D,E$218,ラインリスト!$E:$E,E$219)</f>
        <v>0</v>
      </c>
      <c r="F252" s="42">
        <f>COUNTIFS(ラインリスト!$F:$F,$B252,ラインリスト!$D:$D,F$218,ラインリスト!$E:$E,F$219)</f>
        <v>0</v>
      </c>
      <c r="G252" s="42">
        <f>COUNTIFS(ラインリスト!$F:$F,$B252,ラインリスト!$D:$D,G$218,ラインリスト!$E:$E,G$219)</f>
        <v>0</v>
      </c>
      <c r="H252" s="42">
        <f>COUNTIFS(ラインリスト!$F:$F,$B252,ラインリスト!$D:$D,H$218,ラインリスト!$E:$E,H$219)</f>
        <v>0</v>
      </c>
      <c r="I252" s="42">
        <f>COUNTIFS(ラインリスト!$F:$F,$B252,ラインリスト!$D:$D,I$218,ラインリスト!$E:$E,I$219)</f>
        <v>0</v>
      </c>
      <c r="J252" s="42">
        <f>COUNTIFS(ラインリスト!$F:$F,$B252,ラインリスト!$D:$D,J$218,ラインリスト!$E:$E,J$219)</f>
        <v>0</v>
      </c>
      <c r="K252" s="42">
        <f>COUNTIFS(ラインリスト!$F:$F,$B252,ラインリスト!$D:$D,K$218,ラインリスト!$E:$E,K$219)</f>
        <v>0</v>
      </c>
    </row>
    <row r="253" spans="1:12" ht="0.15" customHeight="1" thickTop="1">
      <c r="A253" s="96"/>
      <c r="B253" s="43">
        <f t="shared" si="33"/>
        <v>28</v>
      </c>
      <c r="C253" s="42">
        <f>COUNTIFS(ラインリスト!$F:$F,$B253,ラインリスト!$D:$D,C$218,ラインリスト!$E:$E,C$219)</f>
        <v>0</v>
      </c>
      <c r="D253" s="42">
        <f>COUNTIFS(ラインリスト!$F:$F,$B253,ラインリスト!$D:$D,D$218,ラインリスト!$E:$E,D$219)</f>
        <v>0</v>
      </c>
      <c r="E253" s="42">
        <f>COUNTIFS(ラインリスト!$F:$F,$B253,ラインリスト!$D:$D,E$218,ラインリスト!$E:$E,E$219)</f>
        <v>0</v>
      </c>
      <c r="F253" s="42">
        <f>COUNTIFS(ラインリスト!$F:$F,$B253,ラインリスト!$D:$D,F$218,ラインリスト!$E:$E,F$219)</f>
        <v>0</v>
      </c>
      <c r="G253" s="42">
        <f>COUNTIFS(ラインリスト!$F:$F,$B253,ラインリスト!$D:$D,G$218,ラインリスト!$E:$E,G$219)</f>
        <v>0</v>
      </c>
      <c r="H253" s="42">
        <f>COUNTIFS(ラインリスト!$F:$F,$B253,ラインリスト!$D:$D,H$218,ラインリスト!$E:$E,H$219)</f>
        <v>0</v>
      </c>
      <c r="I253" s="42">
        <f>COUNTIFS(ラインリスト!$F:$F,$B253,ラインリスト!$D:$D,I$218,ラインリスト!$E:$E,I$219)</f>
        <v>0</v>
      </c>
      <c r="J253" s="42">
        <f>COUNTIFS(ラインリスト!$F:$F,$B253,ラインリスト!$D:$D,J$218,ラインリスト!$E:$E,J$219)</f>
        <v>0</v>
      </c>
      <c r="K253" s="42">
        <f>COUNTIFS(ラインリスト!$F:$F,$B253,ラインリスト!$D:$D,K$218,ラインリスト!$E:$E,K$219)</f>
        <v>0</v>
      </c>
    </row>
    <row r="254" spans="1:12" ht="0.15" customHeight="1" thickTop="1">
      <c r="A254" s="96"/>
      <c r="B254" s="43">
        <f t="shared" si="33"/>
        <v>29</v>
      </c>
      <c r="C254" s="42">
        <f>COUNTIFS(ラインリスト!$F:$F,$B254,ラインリスト!$D:$D,C$218,ラインリスト!$E:$E,C$219)</f>
        <v>0</v>
      </c>
      <c r="D254" s="42">
        <f>COUNTIFS(ラインリスト!$F:$F,$B254,ラインリスト!$D:$D,D$218,ラインリスト!$E:$E,D$219)</f>
        <v>0</v>
      </c>
      <c r="E254" s="42">
        <f>COUNTIFS(ラインリスト!$F:$F,$B254,ラインリスト!$D:$D,E$218,ラインリスト!$E:$E,E$219)</f>
        <v>0</v>
      </c>
      <c r="F254" s="42">
        <f>COUNTIFS(ラインリスト!$F:$F,$B254,ラインリスト!$D:$D,F$218,ラインリスト!$E:$E,F$219)</f>
        <v>0</v>
      </c>
      <c r="G254" s="42">
        <f>COUNTIFS(ラインリスト!$F:$F,$B254,ラインリスト!$D:$D,G$218,ラインリスト!$E:$E,G$219)</f>
        <v>0</v>
      </c>
      <c r="H254" s="42">
        <f>COUNTIFS(ラインリスト!$F:$F,$B254,ラインリスト!$D:$D,H$218,ラインリスト!$E:$E,H$219)</f>
        <v>0</v>
      </c>
      <c r="I254" s="42">
        <f>COUNTIFS(ラインリスト!$F:$F,$B254,ラインリスト!$D:$D,I$218,ラインリスト!$E:$E,I$219)</f>
        <v>0</v>
      </c>
      <c r="J254" s="42">
        <f>COUNTIFS(ラインリスト!$F:$F,$B254,ラインリスト!$D:$D,J$218,ラインリスト!$E:$E,J$219)</f>
        <v>0</v>
      </c>
      <c r="K254" s="42">
        <f>COUNTIFS(ラインリスト!$F:$F,$B254,ラインリスト!$D:$D,K$218,ラインリスト!$E:$E,K$219)</f>
        <v>0</v>
      </c>
    </row>
    <row r="255" spans="1:12" ht="0.15" customHeight="1" thickTop="1">
      <c r="A255" s="96"/>
    </row>
    <row r="256" spans="1:12" ht="18" thickTop="1">
      <c r="A256" s="96"/>
      <c r="B256" s="70" t="s">
        <v>88</v>
      </c>
      <c r="C256" s="71">
        <f>SUM(C225:C254)</f>
        <v>0</v>
      </c>
      <c r="D256" s="71">
        <f t="shared" ref="D256:K256" si="34">SUM(D225:D254)</f>
        <v>0</v>
      </c>
      <c r="E256" s="71">
        <f t="shared" si="34"/>
        <v>0</v>
      </c>
      <c r="F256" s="71">
        <f t="shared" si="34"/>
        <v>0</v>
      </c>
      <c r="G256" s="71">
        <f t="shared" si="34"/>
        <v>0</v>
      </c>
      <c r="H256" s="71">
        <f t="shared" si="34"/>
        <v>0</v>
      </c>
      <c r="I256" s="71">
        <f t="shared" si="34"/>
        <v>0</v>
      </c>
      <c r="J256" s="71">
        <f t="shared" si="34"/>
        <v>0</v>
      </c>
      <c r="K256" s="71">
        <f t="shared" si="34"/>
        <v>0</v>
      </c>
      <c r="L256" s="71">
        <f>SUM(C256:K256)</f>
        <v>0</v>
      </c>
    </row>
    <row r="258" spans="1:11" ht="0.15" customHeight="1">
      <c r="A258" s="95" t="s">
        <v>108</v>
      </c>
      <c r="B258" s="35" t="e">
        <f>TEXT($B$1,"G/標準")&amp;TEXT($C$260,"G/標準")&amp;"における属性別"&amp;TEXT($B$2,"G/標準")&amp;"の発生状況　
　（"&amp;TEXT($B$12,"m月d日")&amp;"～"&amp;TEXT($B$4,"m月d日")&amp;"の発生状況、"&amp;TEXT($B$4,"m月d日")&amp;"時点、n="&amp;TEXT($L$298,"G/標準")&amp;"）"</f>
        <v>#VALUE!</v>
      </c>
    </row>
    <row r="259" spans="1:11">
      <c r="A259" s="96"/>
      <c r="B259" s="64" t="s">
        <v>83</v>
      </c>
      <c r="C259" s="72" t="e">
        <f>C298/C262</f>
        <v>#VALUE!</v>
      </c>
      <c r="D259" s="73" t="e">
        <f t="shared" ref="D259:K259" si="35">D298/D262</f>
        <v>#VALUE!</v>
      </c>
      <c r="E259" s="73" t="e">
        <f t="shared" si="35"/>
        <v>#VALUE!</v>
      </c>
      <c r="F259" s="73" t="e">
        <f t="shared" si="35"/>
        <v>#VALUE!</v>
      </c>
      <c r="G259" s="73" t="e">
        <f t="shared" si="35"/>
        <v>#VALUE!</v>
      </c>
      <c r="H259" s="73" t="e">
        <f t="shared" si="35"/>
        <v>#VALUE!</v>
      </c>
      <c r="I259" s="73" t="e">
        <f t="shared" si="35"/>
        <v>#VALUE!</v>
      </c>
      <c r="J259" s="73" t="e">
        <f t="shared" si="35"/>
        <v>#VALUE!</v>
      </c>
      <c r="K259" s="73" t="e">
        <f t="shared" si="35"/>
        <v>#VALUE!</v>
      </c>
    </row>
    <row r="260" spans="1:11">
      <c r="A260" s="96"/>
      <c r="B260" s="65" t="s">
        <v>89</v>
      </c>
      <c r="C260" s="79" t="str">
        <f>K50</f>
        <v/>
      </c>
      <c r="D260" s="80" t="str">
        <f>$C$260</f>
        <v/>
      </c>
      <c r="E260" s="80" t="str">
        <f t="shared" ref="E260:K260" si="36">$C$260</f>
        <v/>
      </c>
      <c r="F260" s="80" t="str">
        <f t="shared" si="36"/>
        <v/>
      </c>
      <c r="G260" s="80" t="str">
        <f t="shared" si="36"/>
        <v/>
      </c>
      <c r="H260" s="80" t="str">
        <f t="shared" si="36"/>
        <v/>
      </c>
      <c r="I260" s="80" t="str">
        <f t="shared" si="36"/>
        <v/>
      </c>
      <c r="J260" s="80" t="str">
        <f t="shared" si="36"/>
        <v/>
      </c>
      <c r="K260" s="80" t="str">
        <f t="shared" si="36"/>
        <v/>
      </c>
    </row>
    <row r="261" spans="1:11" ht="18" thickBot="1">
      <c r="A261" s="96"/>
      <c r="B261" s="64" t="s">
        <v>96</v>
      </c>
      <c r="C261" s="74" t="s">
        <v>13</v>
      </c>
      <c r="D261" s="74" t="s">
        <v>14</v>
      </c>
      <c r="E261" s="74" t="s">
        <v>8</v>
      </c>
      <c r="F261" s="74" t="s">
        <v>15</v>
      </c>
      <c r="G261" s="74" t="s">
        <v>16</v>
      </c>
      <c r="H261" s="66" t="str" cm="1">
        <f t="array" ref="H261">_xlfn.LET(
  _xlpm.Eraw, ラインリスト!$E$2:$E$500,
  _xlpm.Ecol, TRIM(SUBSTITUTE(SUBSTITUTE(SUBSTITUTE(_xlpm.Eraw,"（","("),"）",")"),CHAR(10)," ")),
  _xlpm.isHeader, (ISNUMBER(SEARCH("属性",_xlpm.Ecol)))*(ISNUMBER(SEARCH("利用者",_xlpm.Ecol)))*(ISNUMBER(SEARCH("職種",_xlpm.Ecol))),
  _xlpm.isBase, (ISNUMBER(SEARCH("利用者",_xlpm.Ecol)) + ISNUMBER(SEARCH("介護",_xlpm.Ecol)) + ISNUMBER(SEARCH("看護",_xlpm.Ecol)) + ISNUMBER(SEARCH("リハビリ",_xlpm.Ecol)) + ISNUMBER(SEARCH("調理",_xlpm.Ecol)))&gt;0,
  _xlpm.listV, _xlfn._xlws.SORT(_xlfn.UNIQUE(_xlfn._xlws.FILTER(_xlpm.Ecol, (_xlpm.Ecol&lt;&gt;"") * NOT(_xlpm.isHeader) * NOT(_xlpm.isBase)))),
  _xlpm.n, COLUMNS($H$8:$K$8),
  _xlpm.k, MIN(_xlpm.n, ROWS(_xlpm.listV)),
  _xlpm.out, IF(_xlpm.k&gt;0, TRANSPOSE(INDEX(_xlpm.listV, _xlfn.SEQUENCE(_xlpm.k))), ""),
  IFERROR(_xlpm.out, "")
)</f>
        <v/>
      </c>
      <c r="I261" s="66"/>
      <c r="J261" s="66"/>
      <c r="K261" s="66"/>
    </row>
    <row r="262" spans="1:11" ht="18" customHeight="1" thickTop="1" thickBot="1">
      <c r="A262" s="96"/>
      <c r="B262" s="65" t="s">
        <v>97</v>
      </c>
      <c r="C262" s="67" t="s">
        <v>87</v>
      </c>
      <c r="D262" s="67" t="s">
        <v>87</v>
      </c>
      <c r="E262" s="67" t="s">
        <v>87</v>
      </c>
      <c r="F262" s="67" t="s">
        <v>87</v>
      </c>
      <c r="G262" s="67" t="s">
        <v>87</v>
      </c>
      <c r="H262" s="67" t="s">
        <v>87</v>
      </c>
      <c r="I262" s="67" t="s">
        <v>87</v>
      </c>
      <c r="J262" s="67" t="s">
        <v>87</v>
      </c>
      <c r="K262" s="67" t="s">
        <v>87</v>
      </c>
    </row>
    <row r="263" spans="1:11" ht="0.15" customHeight="1" thickTop="1">
      <c r="A263" s="96"/>
      <c r="B263" s="47"/>
      <c r="C263" s="44" t="str">
        <f>TEXT(C260,"G/標準")&amp;TEXT(C261,"G/標準")&amp;"(n="&amp;TEXT(IF(SUM(C267:C296),SUM(C267:C296),0),"G/標準")&amp;")"</f>
        <v>利用者(n=0)</v>
      </c>
      <c r="D263" s="44" t="str">
        <f t="shared" ref="D263:K263" si="37">TEXT(D260,"G/標準")&amp;TEXT(D261,"G/標準")&amp;"(n="&amp;TEXT(IF(SUM(D267:D296),SUM(D267:D296),0),"G/標準")&amp;")"</f>
        <v>介護職(n=0)</v>
      </c>
      <c r="E263" s="44" t="str">
        <f t="shared" si="37"/>
        <v>看護師(n=0)</v>
      </c>
      <c r="F263" s="44" t="str">
        <f t="shared" si="37"/>
        <v>リハビリスタッフ(n=0)</v>
      </c>
      <c r="G263" s="44" t="str">
        <f t="shared" si="37"/>
        <v>調理師(n=0)</v>
      </c>
      <c r="H263" s="44" t="str">
        <f t="shared" si="37"/>
        <v>(n=0)</v>
      </c>
      <c r="I263" s="44" t="str">
        <f t="shared" si="37"/>
        <v>0(n=0)</v>
      </c>
      <c r="J263" s="44" t="str">
        <f t="shared" si="37"/>
        <v>0(n=0)</v>
      </c>
      <c r="K263" s="44" t="str">
        <f t="shared" si="37"/>
        <v>0(n=0)</v>
      </c>
    </row>
    <row r="264" spans="1:11" ht="0.15" customHeight="1">
      <c r="A264" s="96"/>
      <c r="B264" s="45">
        <f t="shared" ref="B264:B265" si="38">B265-1</f>
        <v>-3</v>
      </c>
      <c r="C264" s="42">
        <f>COUNTIFS(ラインリスト!$F:$F,$B264,ラインリスト!$D:$D,C$260,ラインリスト!$E:$E,C$261)</f>
        <v>0</v>
      </c>
      <c r="D264" s="42">
        <f>COUNTIFS(ラインリスト!$F:$F,$B264,ラインリスト!$D:$D,D$260,ラインリスト!$E:$E,D$261)</f>
        <v>0</v>
      </c>
      <c r="E264" s="42">
        <f>COUNTIFS(ラインリスト!$F:$F,$B264,ラインリスト!$D:$D,E$260,ラインリスト!$E:$E,E$261)</f>
        <v>0</v>
      </c>
      <c r="F264" s="42">
        <f>COUNTIFS(ラインリスト!$F:$F,$B264,ラインリスト!$D:$D,F$260,ラインリスト!$E:$E,F$261)</f>
        <v>0</v>
      </c>
      <c r="G264" s="42">
        <f>COUNTIFS(ラインリスト!$F:$F,$B264,ラインリスト!$D:$D,G$260,ラインリスト!$E:$E,G$261)</f>
        <v>0</v>
      </c>
      <c r="H264" s="42">
        <f>COUNTIFS(ラインリスト!$F:$F,$B264,ラインリスト!$D:$D,H$260,ラインリスト!$E:$E,H$261)</f>
        <v>0</v>
      </c>
      <c r="I264" s="42">
        <f>COUNTIFS(ラインリスト!$F:$F,$B264,ラインリスト!$D:$D,I$260,ラインリスト!$E:$E,I$261)</f>
        <v>0</v>
      </c>
      <c r="J264" s="42">
        <f>COUNTIFS(ラインリスト!$F:$F,$B264,ラインリスト!$D:$D,J$260,ラインリスト!$E:$E,J$261)</f>
        <v>0</v>
      </c>
      <c r="K264" s="42">
        <f>COUNTIFS(ラインリスト!$F:$F,$B264,ラインリスト!$D:$D,K$260,ラインリスト!$E:$E,K$261)</f>
        <v>0</v>
      </c>
    </row>
    <row r="265" spans="1:11" ht="0.15" customHeight="1">
      <c r="A265" s="96"/>
      <c r="B265" s="45">
        <f t="shared" si="38"/>
        <v>-2</v>
      </c>
      <c r="C265" s="42">
        <f>COUNTIFS(ラインリスト!$F:$F,$B265,ラインリスト!$D:$D,C$260,ラインリスト!$E:$E,C$261)</f>
        <v>0</v>
      </c>
      <c r="D265" s="42">
        <f>COUNTIFS(ラインリスト!$F:$F,$B265,ラインリスト!$D:$D,D$260,ラインリスト!$E:$E,D$261)</f>
        <v>0</v>
      </c>
      <c r="E265" s="42">
        <f>COUNTIFS(ラインリスト!$F:$F,$B265,ラインリスト!$D:$D,E$260,ラインリスト!$E:$E,E$261)</f>
        <v>0</v>
      </c>
      <c r="F265" s="42">
        <f>COUNTIFS(ラインリスト!$F:$F,$B265,ラインリスト!$D:$D,F$260,ラインリスト!$E:$E,F$261)</f>
        <v>0</v>
      </c>
      <c r="G265" s="42">
        <f>COUNTIFS(ラインリスト!$F:$F,$B265,ラインリスト!$D:$D,G$260,ラインリスト!$E:$E,G$261)</f>
        <v>0</v>
      </c>
      <c r="H265" s="42">
        <f>COUNTIFS(ラインリスト!$F:$F,$B265,ラインリスト!$D:$D,H$260,ラインリスト!$E:$E,H$261)</f>
        <v>0</v>
      </c>
      <c r="I265" s="42">
        <f>COUNTIFS(ラインリスト!$F:$F,$B265,ラインリスト!$D:$D,I$260,ラインリスト!$E:$E,I$261)</f>
        <v>0</v>
      </c>
      <c r="J265" s="42">
        <f>COUNTIFS(ラインリスト!$F:$F,$B265,ラインリスト!$D:$D,J$260,ラインリスト!$E:$E,J$261)</f>
        <v>0</v>
      </c>
      <c r="K265" s="42">
        <f>COUNTIFS(ラインリスト!$F:$F,$B265,ラインリスト!$D:$D,K$260,ラインリスト!$E:$E,K$261)</f>
        <v>0</v>
      </c>
    </row>
    <row r="266" spans="1:11" ht="0.15" customHeight="1">
      <c r="A266" s="96"/>
      <c r="B266" s="45">
        <f>B267-1</f>
        <v>-1</v>
      </c>
      <c r="C266" s="42">
        <f>COUNTIFS(ラインリスト!$F:$F,$B266,ラインリスト!$D:$D,C$260,ラインリスト!$E:$E,C$261)</f>
        <v>0</v>
      </c>
      <c r="D266" s="42">
        <f>COUNTIFS(ラインリスト!$F:$F,$B266,ラインリスト!$D:$D,D$260,ラインリスト!$E:$E,D$261)</f>
        <v>0</v>
      </c>
      <c r="E266" s="42">
        <f>COUNTIFS(ラインリスト!$F:$F,$B266,ラインリスト!$D:$D,E$260,ラインリスト!$E:$E,E$261)</f>
        <v>0</v>
      </c>
      <c r="F266" s="42">
        <f>COUNTIFS(ラインリスト!$F:$F,$B266,ラインリスト!$D:$D,F$260,ラインリスト!$E:$E,F$261)</f>
        <v>0</v>
      </c>
      <c r="G266" s="42">
        <f>COUNTIFS(ラインリスト!$F:$F,$B266,ラインリスト!$D:$D,G$260,ラインリスト!$E:$E,G$261)</f>
        <v>0</v>
      </c>
      <c r="H266" s="42">
        <f>COUNTIFS(ラインリスト!$F:$F,$B266,ラインリスト!$D:$D,H$260,ラインリスト!$E:$E,H$261)</f>
        <v>0</v>
      </c>
      <c r="I266" s="42">
        <f>COUNTIFS(ラインリスト!$F:$F,$B266,ラインリスト!$D:$D,I$260,ラインリスト!$E:$E,I$261)</f>
        <v>0</v>
      </c>
      <c r="J266" s="42">
        <f>COUNTIFS(ラインリスト!$F:$F,$B266,ラインリスト!$D:$D,J$260,ラインリスト!$E:$E,J$261)</f>
        <v>0</v>
      </c>
      <c r="K266" s="42">
        <f>COUNTIFS(ラインリスト!$F:$F,$B266,ラインリスト!$D:$D,K$260,ラインリスト!$E:$E,K$261)</f>
        <v>0</v>
      </c>
    </row>
    <row r="267" spans="1:11" ht="0.15" customHeight="1">
      <c r="A267" s="96"/>
      <c r="B267" s="43">
        <f>ラインリスト!$F$3</f>
        <v>0</v>
      </c>
      <c r="C267" s="42">
        <f>COUNTIFS(ラインリスト!$F:$F,$B267,ラインリスト!$D:$D,C$260,ラインリスト!$E:$E,C$261)</f>
        <v>0</v>
      </c>
      <c r="D267" s="42">
        <f>COUNTIFS(ラインリスト!$F:$F,$B267,ラインリスト!$D:$D,D$260,ラインリスト!$E:$E,D$261)</f>
        <v>0</v>
      </c>
      <c r="E267" s="42">
        <f>COUNTIFS(ラインリスト!$F:$F,$B267,ラインリスト!$D:$D,E$260,ラインリスト!$E:$E,E$261)</f>
        <v>0</v>
      </c>
      <c r="F267" s="42">
        <f>COUNTIFS(ラインリスト!$F:$F,$B267,ラインリスト!$D:$D,F$260,ラインリスト!$E:$E,F$261)</f>
        <v>0</v>
      </c>
      <c r="G267" s="42">
        <f>COUNTIFS(ラインリスト!$F:$F,$B267,ラインリスト!$D:$D,G$260,ラインリスト!$E:$E,G$261)</f>
        <v>0</v>
      </c>
      <c r="H267" s="42">
        <f>COUNTIFS(ラインリスト!$F:$F,$B267,ラインリスト!$D:$D,H$260,ラインリスト!$E:$E,H$261)</f>
        <v>0</v>
      </c>
      <c r="I267" s="42">
        <f>COUNTIFS(ラインリスト!$F:$F,$B267,ラインリスト!$D:$D,I$260,ラインリスト!$E:$E,I$261)</f>
        <v>0</v>
      </c>
      <c r="J267" s="42">
        <f>COUNTIFS(ラインリスト!$F:$F,$B267,ラインリスト!$D:$D,J$260,ラインリスト!$E:$E,J$261)</f>
        <v>0</v>
      </c>
      <c r="K267" s="42">
        <f>COUNTIFS(ラインリスト!$F:$F,$B267,ラインリスト!$D:$D,K$260,ラインリスト!$E:$E,K$261)</f>
        <v>0</v>
      </c>
    </row>
    <row r="268" spans="1:11" ht="0.15" customHeight="1">
      <c r="A268" s="96"/>
      <c r="B268" s="43">
        <f>B267+1</f>
        <v>1</v>
      </c>
      <c r="C268" s="42">
        <f>COUNTIFS(ラインリスト!$F:$F,$B268,ラインリスト!$D:$D,C$260,ラインリスト!$E:$E,C$261)</f>
        <v>0</v>
      </c>
      <c r="D268" s="42">
        <f>COUNTIFS(ラインリスト!$F:$F,$B268,ラインリスト!$D:$D,D$260,ラインリスト!$E:$E,D$261)</f>
        <v>0</v>
      </c>
      <c r="E268" s="42">
        <f>COUNTIFS(ラインリスト!$F:$F,$B268,ラインリスト!$D:$D,E$260,ラインリスト!$E:$E,E$261)</f>
        <v>0</v>
      </c>
      <c r="F268" s="42">
        <f>COUNTIFS(ラインリスト!$F:$F,$B268,ラインリスト!$D:$D,F$260,ラインリスト!$E:$E,F$261)</f>
        <v>0</v>
      </c>
      <c r="G268" s="42">
        <f>COUNTIFS(ラインリスト!$F:$F,$B268,ラインリスト!$D:$D,G$260,ラインリスト!$E:$E,G$261)</f>
        <v>0</v>
      </c>
      <c r="H268" s="42">
        <f>COUNTIFS(ラインリスト!$F:$F,$B268,ラインリスト!$D:$D,H$260,ラインリスト!$E:$E,H$261)</f>
        <v>0</v>
      </c>
      <c r="I268" s="42">
        <f>COUNTIFS(ラインリスト!$F:$F,$B268,ラインリスト!$D:$D,I$260,ラインリスト!$E:$E,I$261)</f>
        <v>0</v>
      </c>
      <c r="J268" s="42">
        <f>COUNTIFS(ラインリスト!$F:$F,$B268,ラインリスト!$D:$D,J$260,ラインリスト!$E:$E,J$261)</f>
        <v>0</v>
      </c>
      <c r="K268" s="42">
        <f>COUNTIFS(ラインリスト!$F:$F,$B268,ラインリスト!$D:$D,K$260,ラインリスト!$E:$E,K$261)</f>
        <v>0</v>
      </c>
    </row>
    <row r="269" spans="1:11" ht="0.15" customHeight="1">
      <c r="A269" s="96"/>
      <c r="B269" s="43">
        <f t="shared" ref="B269:B296" si="39">B268+1</f>
        <v>2</v>
      </c>
      <c r="C269" s="42">
        <f>COUNTIFS(ラインリスト!$F:$F,$B269,ラインリスト!$D:$D,C$260,ラインリスト!$E:$E,C$261)</f>
        <v>0</v>
      </c>
      <c r="D269" s="42">
        <f>COUNTIFS(ラインリスト!$F:$F,$B269,ラインリスト!$D:$D,D$260,ラインリスト!$E:$E,D$261)</f>
        <v>0</v>
      </c>
      <c r="E269" s="42">
        <f>COUNTIFS(ラインリスト!$F:$F,$B269,ラインリスト!$D:$D,E$260,ラインリスト!$E:$E,E$261)</f>
        <v>0</v>
      </c>
      <c r="F269" s="42">
        <f>COUNTIFS(ラインリスト!$F:$F,$B269,ラインリスト!$D:$D,F$260,ラインリスト!$E:$E,F$261)</f>
        <v>0</v>
      </c>
      <c r="G269" s="42">
        <f>COUNTIFS(ラインリスト!$F:$F,$B269,ラインリスト!$D:$D,G$260,ラインリスト!$E:$E,G$261)</f>
        <v>0</v>
      </c>
      <c r="H269" s="42">
        <f>COUNTIFS(ラインリスト!$F:$F,$B269,ラインリスト!$D:$D,H$260,ラインリスト!$E:$E,H$261)</f>
        <v>0</v>
      </c>
      <c r="I269" s="42">
        <f>COUNTIFS(ラインリスト!$F:$F,$B269,ラインリスト!$D:$D,I$260,ラインリスト!$E:$E,I$261)</f>
        <v>0</v>
      </c>
      <c r="J269" s="42">
        <f>COUNTIFS(ラインリスト!$F:$F,$B269,ラインリスト!$D:$D,J$260,ラインリスト!$E:$E,J$261)</f>
        <v>0</v>
      </c>
      <c r="K269" s="42">
        <f>COUNTIFS(ラインリスト!$F:$F,$B269,ラインリスト!$D:$D,K$260,ラインリスト!$E:$E,K$261)</f>
        <v>0</v>
      </c>
    </row>
    <row r="270" spans="1:11" ht="0.15" customHeight="1">
      <c r="A270" s="96"/>
      <c r="B270" s="43">
        <f t="shared" si="39"/>
        <v>3</v>
      </c>
      <c r="C270" s="42">
        <f>COUNTIFS(ラインリスト!$F:$F,$B270,ラインリスト!$D:$D,C$260,ラインリスト!$E:$E,C$261)</f>
        <v>0</v>
      </c>
      <c r="D270" s="42">
        <f>COUNTIFS(ラインリスト!$F:$F,$B270,ラインリスト!$D:$D,D$260,ラインリスト!$E:$E,D$261)</f>
        <v>0</v>
      </c>
      <c r="E270" s="42">
        <f>COUNTIFS(ラインリスト!$F:$F,$B270,ラインリスト!$D:$D,E$260,ラインリスト!$E:$E,E$261)</f>
        <v>0</v>
      </c>
      <c r="F270" s="42">
        <f>COUNTIFS(ラインリスト!$F:$F,$B270,ラインリスト!$D:$D,F$260,ラインリスト!$E:$E,F$261)</f>
        <v>0</v>
      </c>
      <c r="G270" s="42">
        <f>COUNTIFS(ラインリスト!$F:$F,$B270,ラインリスト!$D:$D,G$260,ラインリスト!$E:$E,G$261)</f>
        <v>0</v>
      </c>
      <c r="H270" s="42">
        <f>COUNTIFS(ラインリスト!$F:$F,$B270,ラインリスト!$D:$D,H$260,ラインリスト!$E:$E,H$261)</f>
        <v>0</v>
      </c>
      <c r="I270" s="42">
        <f>COUNTIFS(ラインリスト!$F:$F,$B270,ラインリスト!$D:$D,I$260,ラインリスト!$E:$E,I$261)</f>
        <v>0</v>
      </c>
      <c r="J270" s="42">
        <f>COUNTIFS(ラインリスト!$F:$F,$B270,ラインリスト!$D:$D,J$260,ラインリスト!$E:$E,J$261)</f>
        <v>0</v>
      </c>
      <c r="K270" s="42">
        <f>COUNTIFS(ラインリスト!$F:$F,$B270,ラインリスト!$D:$D,K$260,ラインリスト!$E:$E,K$261)</f>
        <v>0</v>
      </c>
    </row>
    <row r="271" spans="1:11" ht="0.15" customHeight="1">
      <c r="A271" s="96"/>
      <c r="B271" s="43">
        <f t="shared" si="39"/>
        <v>4</v>
      </c>
      <c r="C271" s="42">
        <f>COUNTIFS(ラインリスト!$F:$F,$B271,ラインリスト!$D:$D,C$260,ラインリスト!$E:$E,C$261)</f>
        <v>0</v>
      </c>
      <c r="D271" s="42">
        <f>COUNTIFS(ラインリスト!$F:$F,$B271,ラインリスト!$D:$D,D$260,ラインリスト!$E:$E,D$261)</f>
        <v>0</v>
      </c>
      <c r="E271" s="42">
        <f>COUNTIFS(ラインリスト!$F:$F,$B271,ラインリスト!$D:$D,E$260,ラインリスト!$E:$E,E$261)</f>
        <v>0</v>
      </c>
      <c r="F271" s="42">
        <f>COUNTIFS(ラインリスト!$F:$F,$B271,ラインリスト!$D:$D,F$260,ラインリスト!$E:$E,F$261)</f>
        <v>0</v>
      </c>
      <c r="G271" s="42">
        <f>COUNTIFS(ラインリスト!$F:$F,$B271,ラインリスト!$D:$D,G$260,ラインリスト!$E:$E,G$261)</f>
        <v>0</v>
      </c>
      <c r="H271" s="42">
        <f>COUNTIFS(ラインリスト!$F:$F,$B271,ラインリスト!$D:$D,H$260,ラインリスト!$E:$E,H$261)</f>
        <v>0</v>
      </c>
      <c r="I271" s="42">
        <f>COUNTIFS(ラインリスト!$F:$F,$B271,ラインリスト!$D:$D,I$260,ラインリスト!$E:$E,I$261)</f>
        <v>0</v>
      </c>
      <c r="J271" s="42">
        <f>COUNTIFS(ラインリスト!$F:$F,$B271,ラインリスト!$D:$D,J$260,ラインリスト!$E:$E,J$261)</f>
        <v>0</v>
      </c>
      <c r="K271" s="42">
        <f>COUNTIFS(ラインリスト!$F:$F,$B271,ラインリスト!$D:$D,K$260,ラインリスト!$E:$E,K$261)</f>
        <v>0</v>
      </c>
    </row>
    <row r="272" spans="1:11" ht="0.15" customHeight="1">
      <c r="A272" s="96"/>
      <c r="B272" s="43">
        <f t="shared" si="39"/>
        <v>5</v>
      </c>
      <c r="C272" s="42">
        <f>COUNTIFS(ラインリスト!$F:$F,$B272,ラインリスト!$D:$D,C$260,ラインリスト!$E:$E,C$261)</f>
        <v>0</v>
      </c>
      <c r="D272" s="42">
        <f>COUNTIFS(ラインリスト!$F:$F,$B272,ラインリスト!$D:$D,D$260,ラインリスト!$E:$E,D$261)</f>
        <v>0</v>
      </c>
      <c r="E272" s="42">
        <f>COUNTIFS(ラインリスト!$F:$F,$B272,ラインリスト!$D:$D,E$260,ラインリスト!$E:$E,E$261)</f>
        <v>0</v>
      </c>
      <c r="F272" s="42">
        <f>COUNTIFS(ラインリスト!$F:$F,$B272,ラインリスト!$D:$D,F$260,ラインリスト!$E:$E,F$261)</f>
        <v>0</v>
      </c>
      <c r="G272" s="42">
        <f>COUNTIFS(ラインリスト!$F:$F,$B272,ラインリスト!$D:$D,G$260,ラインリスト!$E:$E,G$261)</f>
        <v>0</v>
      </c>
      <c r="H272" s="42">
        <f>COUNTIFS(ラインリスト!$F:$F,$B272,ラインリスト!$D:$D,H$260,ラインリスト!$E:$E,H$261)</f>
        <v>0</v>
      </c>
      <c r="I272" s="42">
        <f>COUNTIFS(ラインリスト!$F:$F,$B272,ラインリスト!$D:$D,I$260,ラインリスト!$E:$E,I$261)</f>
        <v>0</v>
      </c>
      <c r="J272" s="42">
        <f>COUNTIFS(ラインリスト!$F:$F,$B272,ラインリスト!$D:$D,J$260,ラインリスト!$E:$E,J$261)</f>
        <v>0</v>
      </c>
      <c r="K272" s="42">
        <f>COUNTIFS(ラインリスト!$F:$F,$B272,ラインリスト!$D:$D,K$260,ラインリスト!$E:$E,K$261)</f>
        <v>0</v>
      </c>
    </row>
    <row r="273" spans="1:11" ht="0.15" customHeight="1">
      <c r="A273" s="96"/>
      <c r="B273" s="43">
        <f t="shared" si="39"/>
        <v>6</v>
      </c>
      <c r="C273" s="42">
        <f>COUNTIFS(ラインリスト!$F:$F,$B273,ラインリスト!$D:$D,C$260,ラインリスト!$E:$E,C$261)</f>
        <v>0</v>
      </c>
      <c r="D273" s="42">
        <f>COUNTIFS(ラインリスト!$F:$F,$B273,ラインリスト!$D:$D,D$260,ラインリスト!$E:$E,D$261)</f>
        <v>0</v>
      </c>
      <c r="E273" s="42">
        <f>COUNTIFS(ラインリスト!$F:$F,$B273,ラインリスト!$D:$D,E$260,ラインリスト!$E:$E,E$261)</f>
        <v>0</v>
      </c>
      <c r="F273" s="42">
        <f>COUNTIFS(ラインリスト!$F:$F,$B273,ラインリスト!$D:$D,F$260,ラインリスト!$E:$E,F$261)</f>
        <v>0</v>
      </c>
      <c r="G273" s="42">
        <f>COUNTIFS(ラインリスト!$F:$F,$B273,ラインリスト!$D:$D,G$260,ラインリスト!$E:$E,G$261)</f>
        <v>0</v>
      </c>
      <c r="H273" s="42">
        <f>COUNTIFS(ラインリスト!$F:$F,$B273,ラインリスト!$D:$D,H$260,ラインリスト!$E:$E,H$261)</f>
        <v>0</v>
      </c>
      <c r="I273" s="42">
        <f>COUNTIFS(ラインリスト!$F:$F,$B273,ラインリスト!$D:$D,I$260,ラインリスト!$E:$E,I$261)</f>
        <v>0</v>
      </c>
      <c r="J273" s="42">
        <f>COUNTIFS(ラインリスト!$F:$F,$B273,ラインリスト!$D:$D,J$260,ラインリスト!$E:$E,J$261)</f>
        <v>0</v>
      </c>
      <c r="K273" s="42">
        <f>COUNTIFS(ラインリスト!$F:$F,$B273,ラインリスト!$D:$D,K$260,ラインリスト!$E:$E,K$261)</f>
        <v>0</v>
      </c>
    </row>
    <row r="274" spans="1:11" ht="0.15" customHeight="1">
      <c r="A274" s="96"/>
      <c r="B274" s="43">
        <f t="shared" si="39"/>
        <v>7</v>
      </c>
      <c r="C274" s="42">
        <f>COUNTIFS(ラインリスト!$F:$F,$B274,ラインリスト!$D:$D,C$260,ラインリスト!$E:$E,C$261)</f>
        <v>0</v>
      </c>
      <c r="D274" s="42">
        <f>COUNTIFS(ラインリスト!$F:$F,$B274,ラインリスト!$D:$D,D$260,ラインリスト!$E:$E,D$261)</f>
        <v>0</v>
      </c>
      <c r="E274" s="42">
        <f>COUNTIFS(ラインリスト!$F:$F,$B274,ラインリスト!$D:$D,E$260,ラインリスト!$E:$E,E$261)</f>
        <v>0</v>
      </c>
      <c r="F274" s="42">
        <f>COUNTIFS(ラインリスト!$F:$F,$B274,ラインリスト!$D:$D,F$260,ラインリスト!$E:$E,F$261)</f>
        <v>0</v>
      </c>
      <c r="G274" s="42">
        <f>COUNTIFS(ラインリスト!$F:$F,$B274,ラインリスト!$D:$D,G$260,ラインリスト!$E:$E,G$261)</f>
        <v>0</v>
      </c>
      <c r="H274" s="42">
        <f>COUNTIFS(ラインリスト!$F:$F,$B274,ラインリスト!$D:$D,H$260,ラインリスト!$E:$E,H$261)</f>
        <v>0</v>
      </c>
      <c r="I274" s="42">
        <f>COUNTIFS(ラインリスト!$F:$F,$B274,ラインリスト!$D:$D,I$260,ラインリスト!$E:$E,I$261)</f>
        <v>0</v>
      </c>
      <c r="J274" s="42">
        <f>COUNTIFS(ラインリスト!$F:$F,$B274,ラインリスト!$D:$D,J$260,ラインリスト!$E:$E,J$261)</f>
        <v>0</v>
      </c>
      <c r="K274" s="42">
        <f>COUNTIFS(ラインリスト!$F:$F,$B274,ラインリスト!$D:$D,K$260,ラインリスト!$E:$E,K$261)</f>
        <v>0</v>
      </c>
    </row>
    <row r="275" spans="1:11" ht="0.15" customHeight="1">
      <c r="A275" s="96"/>
      <c r="B275" s="43">
        <f t="shared" si="39"/>
        <v>8</v>
      </c>
      <c r="C275" s="42">
        <f>COUNTIFS(ラインリスト!$F:$F,$B275,ラインリスト!$D:$D,C$260,ラインリスト!$E:$E,C$261)</f>
        <v>0</v>
      </c>
      <c r="D275" s="42">
        <f>COUNTIFS(ラインリスト!$F:$F,$B275,ラインリスト!$D:$D,D$260,ラインリスト!$E:$E,D$261)</f>
        <v>0</v>
      </c>
      <c r="E275" s="42">
        <f>COUNTIFS(ラインリスト!$F:$F,$B275,ラインリスト!$D:$D,E$260,ラインリスト!$E:$E,E$261)</f>
        <v>0</v>
      </c>
      <c r="F275" s="42">
        <f>COUNTIFS(ラインリスト!$F:$F,$B275,ラインリスト!$D:$D,F$260,ラインリスト!$E:$E,F$261)</f>
        <v>0</v>
      </c>
      <c r="G275" s="42">
        <f>COUNTIFS(ラインリスト!$F:$F,$B275,ラインリスト!$D:$D,G$260,ラインリスト!$E:$E,G$261)</f>
        <v>0</v>
      </c>
      <c r="H275" s="42">
        <f>COUNTIFS(ラインリスト!$F:$F,$B275,ラインリスト!$D:$D,H$260,ラインリスト!$E:$E,H$261)</f>
        <v>0</v>
      </c>
      <c r="I275" s="42">
        <f>COUNTIFS(ラインリスト!$F:$F,$B275,ラインリスト!$D:$D,I$260,ラインリスト!$E:$E,I$261)</f>
        <v>0</v>
      </c>
      <c r="J275" s="42">
        <f>COUNTIFS(ラインリスト!$F:$F,$B275,ラインリスト!$D:$D,J$260,ラインリスト!$E:$E,J$261)</f>
        <v>0</v>
      </c>
      <c r="K275" s="42">
        <f>COUNTIFS(ラインリスト!$F:$F,$B275,ラインリスト!$D:$D,K$260,ラインリスト!$E:$E,K$261)</f>
        <v>0</v>
      </c>
    </row>
    <row r="276" spans="1:11" ht="0.15" customHeight="1">
      <c r="A276" s="96"/>
      <c r="B276" s="43">
        <f t="shared" si="39"/>
        <v>9</v>
      </c>
      <c r="C276" s="42">
        <f>COUNTIFS(ラインリスト!$F:$F,$B276,ラインリスト!$D:$D,C$260,ラインリスト!$E:$E,C$261)</f>
        <v>0</v>
      </c>
      <c r="D276" s="42">
        <f>COUNTIFS(ラインリスト!$F:$F,$B276,ラインリスト!$D:$D,D$260,ラインリスト!$E:$E,D$261)</f>
        <v>0</v>
      </c>
      <c r="E276" s="42">
        <f>COUNTIFS(ラインリスト!$F:$F,$B276,ラインリスト!$D:$D,E$260,ラインリスト!$E:$E,E$261)</f>
        <v>0</v>
      </c>
      <c r="F276" s="42">
        <f>COUNTIFS(ラインリスト!$F:$F,$B276,ラインリスト!$D:$D,F$260,ラインリスト!$E:$E,F$261)</f>
        <v>0</v>
      </c>
      <c r="G276" s="42">
        <f>COUNTIFS(ラインリスト!$F:$F,$B276,ラインリスト!$D:$D,G$260,ラインリスト!$E:$E,G$261)</f>
        <v>0</v>
      </c>
      <c r="H276" s="42">
        <f>COUNTIFS(ラインリスト!$F:$F,$B276,ラインリスト!$D:$D,H$260,ラインリスト!$E:$E,H$261)</f>
        <v>0</v>
      </c>
      <c r="I276" s="42">
        <f>COUNTIFS(ラインリスト!$F:$F,$B276,ラインリスト!$D:$D,I$260,ラインリスト!$E:$E,I$261)</f>
        <v>0</v>
      </c>
      <c r="J276" s="42">
        <f>COUNTIFS(ラインリスト!$F:$F,$B276,ラインリスト!$D:$D,J$260,ラインリスト!$E:$E,J$261)</f>
        <v>0</v>
      </c>
      <c r="K276" s="42">
        <f>COUNTIFS(ラインリスト!$F:$F,$B276,ラインリスト!$D:$D,K$260,ラインリスト!$E:$E,K$261)</f>
        <v>0</v>
      </c>
    </row>
    <row r="277" spans="1:11" ht="0.15" customHeight="1">
      <c r="A277" s="96"/>
      <c r="B277" s="43">
        <f t="shared" si="39"/>
        <v>10</v>
      </c>
      <c r="C277" s="42">
        <f>COUNTIFS(ラインリスト!$F:$F,$B277,ラインリスト!$D:$D,C$260,ラインリスト!$E:$E,C$261)</f>
        <v>0</v>
      </c>
      <c r="D277" s="42">
        <f>COUNTIFS(ラインリスト!$F:$F,$B277,ラインリスト!$D:$D,D$260,ラインリスト!$E:$E,D$261)</f>
        <v>0</v>
      </c>
      <c r="E277" s="42">
        <f>COUNTIFS(ラインリスト!$F:$F,$B277,ラインリスト!$D:$D,E$260,ラインリスト!$E:$E,E$261)</f>
        <v>0</v>
      </c>
      <c r="F277" s="42">
        <f>COUNTIFS(ラインリスト!$F:$F,$B277,ラインリスト!$D:$D,F$260,ラインリスト!$E:$E,F$261)</f>
        <v>0</v>
      </c>
      <c r="G277" s="42">
        <f>COUNTIFS(ラインリスト!$F:$F,$B277,ラインリスト!$D:$D,G$260,ラインリスト!$E:$E,G$261)</f>
        <v>0</v>
      </c>
      <c r="H277" s="42">
        <f>COUNTIFS(ラインリスト!$F:$F,$B277,ラインリスト!$D:$D,H$260,ラインリスト!$E:$E,H$261)</f>
        <v>0</v>
      </c>
      <c r="I277" s="42">
        <f>COUNTIFS(ラインリスト!$F:$F,$B277,ラインリスト!$D:$D,I$260,ラインリスト!$E:$E,I$261)</f>
        <v>0</v>
      </c>
      <c r="J277" s="42">
        <f>COUNTIFS(ラインリスト!$F:$F,$B277,ラインリスト!$D:$D,J$260,ラインリスト!$E:$E,J$261)</f>
        <v>0</v>
      </c>
      <c r="K277" s="42">
        <f>COUNTIFS(ラインリスト!$F:$F,$B277,ラインリスト!$D:$D,K$260,ラインリスト!$E:$E,K$261)</f>
        <v>0</v>
      </c>
    </row>
    <row r="278" spans="1:11" ht="0.15" customHeight="1">
      <c r="A278" s="96"/>
      <c r="B278" s="43">
        <f t="shared" si="39"/>
        <v>11</v>
      </c>
      <c r="C278" s="42">
        <f>COUNTIFS(ラインリスト!$F:$F,$B278,ラインリスト!$D:$D,C$260,ラインリスト!$E:$E,C$261)</f>
        <v>0</v>
      </c>
      <c r="D278" s="42">
        <f>COUNTIFS(ラインリスト!$F:$F,$B278,ラインリスト!$D:$D,D$260,ラインリスト!$E:$E,D$261)</f>
        <v>0</v>
      </c>
      <c r="E278" s="42">
        <f>COUNTIFS(ラインリスト!$F:$F,$B278,ラインリスト!$D:$D,E$260,ラインリスト!$E:$E,E$261)</f>
        <v>0</v>
      </c>
      <c r="F278" s="42">
        <f>COUNTIFS(ラインリスト!$F:$F,$B278,ラインリスト!$D:$D,F$260,ラインリスト!$E:$E,F$261)</f>
        <v>0</v>
      </c>
      <c r="G278" s="42">
        <f>COUNTIFS(ラインリスト!$F:$F,$B278,ラインリスト!$D:$D,G$260,ラインリスト!$E:$E,G$261)</f>
        <v>0</v>
      </c>
      <c r="H278" s="42">
        <f>COUNTIFS(ラインリスト!$F:$F,$B278,ラインリスト!$D:$D,H$260,ラインリスト!$E:$E,H$261)</f>
        <v>0</v>
      </c>
      <c r="I278" s="42">
        <f>COUNTIFS(ラインリスト!$F:$F,$B278,ラインリスト!$D:$D,I$260,ラインリスト!$E:$E,I$261)</f>
        <v>0</v>
      </c>
      <c r="J278" s="42">
        <f>COUNTIFS(ラインリスト!$F:$F,$B278,ラインリスト!$D:$D,J$260,ラインリスト!$E:$E,J$261)</f>
        <v>0</v>
      </c>
      <c r="K278" s="42">
        <f>COUNTIFS(ラインリスト!$F:$F,$B278,ラインリスト!$D:$D,K$260,ラインリスト!$E:$E,K$261)</f>
        <v>0</v>
      </c>
    </row>
    <row r="279" spans="1:11" ht="0.15" customHeight="1">
      <c r="A279" s="96"/>
      <c r="B279" s="43">
        <f t="shared" si="39"/>
        <v>12</v>
      </c>
      <c r="C279" s="42">
        <f>COUNTIFS(ラインリスト!$F:$F,$B279,ラインリスト!$D:$D,C$260,ラインリスト!$E:$E,C$261)</f>
        <v>0</v>
      </c>
      <c r="D279" s="42">
        <f>COUNTIFS(ラインリスト!$F:$F,$B279,ラインリスト!$D:$D,D$260,ラインリスト!$E:$E,D$261)</f>
        <v>0</v>
      </c>
      <c r="E279" s="42">
        <f>COUNTIFS(ラインリスト!$F:$F,$B279,ラインリスト!$D:$D,E$260,ラインリスト!$E:$E,E$261)</f>
        <v>0</v>
      </c>
      <c r="F279" s="42">
        <f>COUNTIFS(ラインリスト!$F:$F,$B279,ラインリスト!$D:$D,F$260,ラインリスト!$E:$E,F$261)</f>
        <v>0</v>
      </c>
      <c r="G279" s="42">
        <f>COUNTIFS(ラインリスト!$F:$F,$B279,ラインリスト!$D:$D,G$260,ラインリスト!$E:$E,G$261)</f>
        <v>0</v>
      </c>
      <c r="H279" s="42">
        <f>COUNTIFS(ラインリスト!$F:$F,$B279,ラインリスト!$D:$D,H$260,ラインリスト!$E:$E,H$261)</f>
        <v>0</v>
      </c>
      <c r="I279" s="42">
        <f>COUNTIFS(ラインリスト!$F:$F,$B279,ラインリスト!$D:$D,I$260,ラインリスト!$E:$E,I$261)</f>
        <v>0</v>
      </c>
      <c r="J279" s="42">
        <f>COUNTIFS(ラインリスト!$F:$F,$B279,ラインリスト!$D:$D,J$260,ラインリスト!$E:$E,J$261)</f>
        <v>0</v>
      </c>
      <c r="K279" s="42">
        <f>COUNTIFS(ラインリスト!$F:$F,$B279,ラインリスト!$D:$D,K$260,ラインリスト!$E:$E,K$261)</f>
        <v>0</v>
      </c>
    </row>
    <row r="280" spans="1:11" ht="0.15" customHeight="1">
      <c r="A280" s="96"/>
      <c r="B280" s="43">
        <f t="shared" si="39"/>
        <v>13</v>
      </c>
      <c r="C280" s="42">
        <f>COUNTIFS(ラインリスト!$F:$F,$B280,ラインリスト!$D:$D,C$260,ラインリスト!$E:$E,C$261)</f>
        <v>0</v>
      </c>
      <c r="D280" s="42">
        <f>COUNTIFS(ラインリスト!$F:$F,$B280,ラインリスト!$D:$D,D$260,ラインリスト!$E:$E,D$261)</f>
        <v>0</v>
      </c>
      <c r="E280" s="42">
        <f>COUNTIFS(ラインリスト!$F:$F,$B280,ラインリスト!$D:$D,E$260,ラインリスト!$E:$E,E$261)</f>
        <v>0</v>
      </c>
      <c r="F280" s="42">
        <f>COUNTIFS(ラインリスト!$F:$F,$B280,ラインリスト!$D:$D,F$260,ラインリスト!$E:$E,F$261)</f>
        <v>0</v>
      </c>
      <c r="G280" s="42">
        <f>COUNTIFS(ラインリスト!$F:$F,$B280,ラインリスト!$D:$D,G$260,ラインリスト!$E:$E,G$261)</f>
        <v>0</v>
      </c>
      <c r="H280" s="42">
        <f>COUNTIFS(ラインリスト!$F:$F,$B280,ラインリスト!$D:$D,H$260,ラインリスト!$E:$E,H$261)</f>
        <v>0</v>
      </c>
      <c r="I280" s="42">
        <f>COUNTIFS(ラインリスト!$F:$F,$B280,ラインリスト!$D:$D,I$260,ラインリスト!$E:$E,I$261)</f>
        <v>0</v>
      </c>
      <c r="J280" s="42">
        <f>COUNTIFS(ラインリスト!$F:$F,$B280,ラインリスト!$D:$D,J$260,ラインリスト!$E:$E,J$261)</f>
        <v>0</v>
      </c>
      <c r="K280" s="42">
        <f>COUNTIFS(ラインリスト!$F:$F,$B280,ラインリスト!$D:$D,K$260,ラインリスト!$E:$E,K$261)</f>
        <v>0</v>
      </c>
    </row>
    <row r="281" spans="1:11" ht="0.15" customHeight="1">
      <c r="A281" s="96"/>
      <c r="B281" s="43">
        <f t="shared" si="39"/>
        <v>14</v>
      </c>
      <c r="C281" s="42">
        <f>COUNTIFS(ラインリスト!$F:$F,$B281,ラインリスト!$D:$D,C$260,ラインリスト!$E:$E,C$261)</f>
        <v>0</v>
      </c>
      <c r="D281" s="42">
        <f>COUNTIFS(ラインリスト!$F:$F,$B281,ラインリスト!$D:$D,D$260,ラインリスト!$E:$E,D$261)</f>
        <v>0</v>
      </c>
      <c r="E281" s="42">
        <f>COUNTIFS(ラインリスト!$F:$F,$B281,ラインリスト!$D:$D,E$260,ラインリスト!$E:$E,E$261)</f>
        <v>0</v>
      </c>
      <c r="F281" s="42">
        <f>COUNTIFS(ラインリスト!$F:$F,$B281,ラインリスト!$D:$D,F$260,ラインリスト!$E:$E,F$261)</f>
        <v>0</v>
      </c>
      <c r="G281" s="42">
        <f>COUNTIFS(ラインリスト!$F:$F,$B281,ラインリスト!$D:$D,G$260,ラインリスト!$E:$E,G$261)</f>
        <v>0</v>
      </c>
      <c r="H281" s="42">
        <f>COUNTIFS(ラインリスト!$F:$F,$B281,ラインリスト!$D:$D,H$260,ラインリスト!$E:$E,H$261)</f>
        <v>0</v>
      </c>
      <c r="I281" s="42">
        <f>COUNTIFS(ラインリスト!$F:$F,$B281,ラインリスト!$D:$D,I$260,ラインリスト!$E:$E,I$261)</f>
        <v>0</v>
      </c>
      <c r="J281" s="42">
        <f>COUNTIFS(ラインリスト!$F:$F,$B281,ラインリスト!$D:$D,J$260,ラインリスト!$E:$E,J$261)</f>
        <v>0</v>
      </c>
      <c r="K281" s="42">
        <f>COUNTIFS(ラインリスト!$F:$F,$B281,ラインリスト!$D:$D,K$260,ラインリスト!$E:$E,K$261)</f>
        <v>0</v>
      </c>
    </row>
    <row r="282" spans="1:11" ht="0.15" customHeight="1">
      <c r="A282" s="96"/>
      <c r="B282" s="43">
        <f t="shared" si="39"/>
        <v>15</v>
      </c>
      <c r="C282" s="42">
        <f>COUNTIFS(ラインリスト!$F:$F,$B282,ラインリスト!$D:$D,C$260,ラインリスト!$E:$E,C$261)</f>
        <v>0</v>
      </c>
      <c r="D282" s="42">
        <f>COUNTIFS(ラインリスト!$F:$F,$B282,ラインリスト!$D:$D,D$260,ラインリスト!$E:$E,D$261)</f>
        <v>0</v>
      </c>
      <c r="E282" s="42">
        <f>COUNTIFS(ラインリスト!$F:$F,$B282,ラインリスト!$D:$D,E$260,ラインリスト!$E:$E,E$261)</f>
        <v>0</v>
      </c>
      <c r="F282" s="42">
        <f>COUNTIFS(ラインリスト!$F:$F,$B282,ラインリスト!$D:$D,F$260,ラインリスト!$E:$E,F$261)</f>
        <v>0</v>
      </c>
      <c r="G282" s="42">
        <f>COUNTIFS(ラインリスト!$F:$F,$B282,ラインリスト!$D:$D,G$260,ラインリスト!$E:$E,G$261)</f>
        <v>0</v>
      </c>
      <c r="H282" s="42">
        <f>COUNTIFS(ラインリスト!$F:$F,$B282,ラインリスト!$D:$D,H$260,ラインリスト!$E:$E,H$261)</f>
        <v>0</v>
      </c>
      <c r="I282" s="42">
        <f>COUNTIFS(ラインリスト!$F:$F,$B282,ラインリスト!$D:$D,I$260,ラインリスト!$E:$E,I$261)</f>
        <v>0</v>
      </c>
      <c r="J282" s="42">
        <f>COUNTIFS(ラインリスト!$F:$F,$B282,ラインリスト!$D:$D,J$260,ラインリスト!$E:$E,J$261)</f>
        <v>0</v>
      </c>
      <c r="K282" s="42">
        <f>COUNTIFS(ラインリスト!$F:$F,$B282,ラインリスト!$D:$D,K$260,ラインリスト!$E:$E,K$261)</f>
        <v>0</v>
      </c>
    </row>
    <row r="283" spans="1:11" ht="0.15" customHeight="1">
      <c r="A283" s="96"/>
      <c r="B283" s="43">
        <f t="shared" si="39"/>
        <v>16</v>
      </c>
      <c r="C283" s="42">
        <f>COUNTIFS(ラインリスト!$F:$F,$B283,ラインリスト!$D:$D,C$260,ラインリスト!$E:$E,C$261)</f>
        <v>0</v>
      </c>
      <c r="D283" s="42">
        <f>COUNTIFS(ラインリスト!$F:$F,$B283,ラインリスト!$D:$D,D$260,ラインリスト!$E:$E,D$261)</f>
        <v>0</v>
      </c>
      <c r="E283" s="42">
        <f>COUNTIFS(ラインリスト!$F:$F,$B283,ラインリスト!$D:$D,E$260,ラインリスト!$E:$E,E$261)</f>
        <v>0</v>
      </c>
      <c r="F283" s="42">
        <f>COUNTIFS(ラインリスト!$F:$F,$B283,ラインリスト!$D:$D,F$260,ラインリスト!$E:$E,F$261)</f>
        <v>0</v>
      </c>
      <c r="G283" s="42">
        <f>COUNTIFS(ラインリスト!$F:$F,$B283,ラインリスト!$D:$D,G$260,ラインリスト!$E:$E,G$261)</f>
        <v>0</v>
      </c>
      <c r="H283" s="42">
        <f>COUNTIFS(ラインリスト!$F:$F,$B283,ラインリスト!$D:$D,H$260,ラインリスト!$E:$E,H$261)</f>
        <v>0</v>
      </c>
      <c r="I283" s="42">
        <f>COUNTIFS(ラインリスト!$F:$F,$B283,ラインリスト!$D:$D,I$260,ラインリスト!$E:$E,I$261)</f>
        <v>0</v>
      </c>
      <c r="J283" s="42">
        <f>COUNTIFS(ラインリスト!$F:$F,$B283,ラインリスト!$D:$D,J$260,ラインリスト!$E:$E,J$261)</f>
        <v>0</v>
      </c>
      <c r="K283" s="42">
        <f>COUNTIFS(ラインリスト!$F:$F,$B283,ラインリスト!$D:$D,K$260,ラインリスト!$E:$E,K$261)</f>
        <v>0</v>
      </c>
    </row>
    <row r="284" spans="1:11" ht="0.15" customHeight="1">
      <c r="A284" s="96"/>
      <c r="B284" s="43">
        <f t="shared" si="39"/>
        <v>17</v>
      </c>
      <c r="C284" s="42">
        <f>COUNTIFS(ラインリスト!$F:$F,$B284,ラインリスト!$D:$D,C$260,ラインリスト!$E:$E,C$261)</f>
        <v>0</v>
      </c>
      <c r="D284" s="42">
        <f>COUNTIFS(ラインリスト!$F:$F,$B284,ラインリスト!$D:$D,D$260,ラインリスト!$E:$E,D$261)</f>
        <v>0</v>
      </c>
      <c r="E284" s="42">
        <f>COUNTIFS(ラインリスト!$F:$F,$B284,ラインリスト!$D:$D,E$260,ラインリスト!$E:$E,E$261)</f>
        <v>0</v>
      </c>
      <c r="F284" s="42">
        <f>COUNTIFS(ラインリスト!$F:$F,$B284,ラインリスト!$D:$D,F$260,ラインリスト!$E:$E,F$261)</f>
        <v>0</v>
      </c>
      <c r="G284" s="42">
        <f>COUNTIFS(ラインリスト!$F:$F,$B284,ラインリスト!$D:$D,G$260,ラインリスト!$E:$E,G$261)</f>
        <v>0</v>
      </c>
      <c r="H284" s="42">
        <f>COUNTIFS(ラインリスト!$F:$F,$B284,ラインリスト!$D:$D,H$260,ラインリスト!$E:$E,H$261)</f>
        <v>0</v>
      </c>
      <c r="I284" s="42">
        <f>COUNTIFS(ラインリスト!$F:$F,$B284,ラインリスト!$D:$D,I$260,ラインリスト!$E:$E,I$261)</f>
        <v>0</v>
      </c>
      <c r="J284" s="42">
        <f>COUNTIFS(ラインリスト!$F:$F,$B284,ラインリスト!$D:$D,J$260,ラインリスト!$E:$E,J$261)</f>
        <v>0</v>
      </c>
      <c r="K284" s="42">
        <f>COUNTIFS(ラインリスト!$F:$F,$B284,ラインリスト!$D:$D,K$260,ラインリスト!$E:$E,K$261)</f>
        <v>0</v>
      </c>
    </row>
    <row r="285" spans="1:11" ht="0.15" customHeight="1">
      <c r="A285" s="96"/>
      <c r="B285" s="43">
        <f t="shared" si="39"/>
        <v>18</v>
      </c>
      <c r="C285" s="42">
        <f>COUNTIFS(ラインリスト!$F:$F,$B285,ラインリスト!$D:$D,C$260,ラインリスト!$E:$E,C$261)</f>
        <v>0</v>
      </c>
      <c r="D285" s="42">
        <f>COUNTIFS(ラインリスト!$F:$F,$B285,ラインリスト!$D:$D,D$260,ラインリスト!$E:$E,D$261)</f>
        <v>0</v>
      </c>
      <c r="E285" s="42">
        <f>COUNTIFS(ラインリスト!$F:$F,$B285,ラインリスト!$D:$D,E$260,ラインリスト!$E:$E,E$261)</f>
        <v>0</v>
      </c>
      <c r="F285" s="42">
        <f>COUNTIFS(ラインリスト!$F:$F,$B285,ラインリスト!$D:$D,F$260,ラインリスト!$E:$E,F$261)</f>
        <v>0</v>
      </c>
      <c r="G285" s="42">
        <f>COUNTIFS(ラインリスト!$F:$F,$B285,ラインリスト!$D:$D,G$260,ラインリスト!$E:$E,G$261)</f>
        <v>0</v>
      </c>
      <c r="H285" s="42">
        <f>COUNTIFS(ラインリスト!$F:$F,$B285,ラインリスト!$D:$D,H$260,ラインリスト!$E:$E,H$261)</f>
        <v>0</v>
      </c>
      <c r="I285" s="42">
        <f>COUNTIFS(ラインリスト!$F:$F,$B285,ラインリスト!$D:$D,I$260,ラインリスト!$E:$E,I$261)</f>
        <v>0</v>
      </c>
      <c r="J285" s="42">
        <f>COUNTIFS(ラインリスト!$F:$F,$B285,ラインリスト!$D:$D,J$260,ラインリスト!$E:$E,J$261)</f>
        <v>0</v>
      </c>
      <c r="K285" s="42">
        <f>COUNTIFS(ラインリスト!$F:$F,$B285,ラインリスト!$D:$D,K$260,ラインリスト!$E:$E,K$261)</f>
        <v>0</v>
      </c>
    </row>
    <row r="286" spans="1:11" ht="0.15" customHeight="1">
      <c r="A286" s="96"/>
      <c r="B286" s="43">
        <f t="shared" si="39"/>
        <v>19</v>
      </c>
      <c r="C286" s="42">
        <f>COUNTIFS(ラインリスト!$F:$F,$B286,ラインリスト!$D:$D,C$260,ラインリスト!$E:$E,C$261)</f>
        <v>0</v>
      </c>
      <c r="D286" s="42">
        <f>COUNTIFS(ラインリスト!$F:$F,$B286,ラインリスト!$D:$D,D$260,ラインリスト!$E:$E,D$261)</f>
        <v>0</v>
      </c>
      <c r="E286" s="42">
        <f>COUNTIFS(ラインリスト!$F:$F,$B286,ラインリスト!$D:$D,E$260,ラインリスト!$E:$E,E$261)</f>
        <v>0</v>
      </c>
      <c r="F286" s="42">
        <f>COUNTIFS(ラインリスト!$F:$F,$B286,ラインリスト!$D:$D,F$260,ラインリスト!$E:$E,F$261)</f>
        <v>0</v>
      </c>
      <c r="G286" s="42">
        <f>COUNTIFS(ラインリスト!$F:$F,$B286,ラインリスト!$D:$D,G$260,ラインリスト!$E:$E,G$261)</f>
        <v>0</v>
      </c>
      <c r="H286" s="42">
        <f>COUNTIFS(ラインリスト!$F:$F,$B286,ラインリスト!$D:$D,H$260,ラインリスト!$E:$E,H$261)</f>
        <v>0</v>
      </c>
      <c r="I286" s="42">
        <f>COUNTIFS(ラインリスト!$F:$F,$B286,ラインリスト!$D:$D,I$260,ラインリスト!$E:$E,I$261)</f>
        <v>0</v>
      </c>
      <c r="J286" s="42">
        <f>COUNTIFS(ラインリスト!$F:$F,$B286,ラインリスト!$D:$D,J$260,ラインリスト!$E:$E,J$261)</f>
        <v>0</v>
      </c>
      <c r="K286" s="42">
        <f>COUNTIFS(ラインリスト!$F:$F,$B286,ラインリスト!$D:$D,K$260,ラインリスト!$E:$E,K$261)</f>
        <v>0</v>
      </c>
    </row>
    <row r="287" spans="1:11" ht="0.15" customHeight="1">
      <c r="A287" s="96"/>
      <c r="B287" s="43">
        <f t="shared" si="39"/>
        <v>20</v>
      </c>
      <c r="C287" s="42">
        <f>COUNTIFS(ラインリスト!$F:$F,$B287,ラインリスト!$D:$D,C$260,ラインリスト!$E:$E,C$261)</f>
        <v>0</v>
      </c>
      <c r="D287" s="42">
        <f>COUNTIFS(ラインリスト!$F:$F,$B287,ラインリスト!$D:$D,D$260,ラインリスト!$E:$E,D$261)</f>
        <v>0</v>
      </c>
      <c r="E287" s="42">
        <f>COUNTIFS(ラインリスト!$F:$F,$B287,ラインリスト!$D:$D,E$260,ラインリスト!$E:$E,E$261)</f>
        <v>0</v>
      </c>
      <c r="F287" s="42">
        <f>COUNTIFS(ラインリスト!$F:$F,$B287,ラインリスト!$D:$D,F$260,ラインリスト!$E:$E,F$261)</f>
        <v>0</v>
      </c>
      <c r="G287" s="42">
        <f>COUNTIFS(ラインリスト!$F:$F,$B287,ラインリスト!$D:$D,G$260,ラインリスト!$E:$E,G$261)</f>
        <v>0</v>
      </c>
      <c r="H287" s="42">
        <f>COUNTIFS(ラインリスト!$F:$F,$B287,ラインリスト!$D:$D,H$260,ラインリスト!$E:$E,H$261)</f>
        <v>0</v>
      </c>
      <c r="I287" s="42">
        <f>COUNTIFS(ラインリスト!$F:$F,$B287,ラインリスト!$D:$D,I$260,ラインリスト!$E:$E,I$261)</f>
        <v>0</v>
      </c>
      <c r="J287" s="42">
        <f>COUNTIFS(ラインリスト!$F:$F,$B287,ラインリスト!$D:$D,J$260,ラインリスト!$E:$E,J$261)</f>
        <v>0</v>
      </c>
      <c r="K287" s="42">
        <f>COUNTIFS(ラインリスト!$F:$F,$B287,ラインリスト!$D:$D,K$260,ラインリスト!$E:$E,K$261)</f>
        <v>0</v>
      </c>
    </row>
    <row r="288" spans="1:11" ht="0.15" customHeight="1">
      <c r="A288" s="96"/>
      <c r="B288" s="43">
        <f t="shared" si="39"/>
        <v>21</v>
      </c>
      <c r="C288" s="42">
        <f>COUNTIFS(ラインリスト!$F:$F,$B288,ラインリスト!$D:$D,C$260,ラインリスト!$E:$E,C$261)</f>
        <v>0</v>
      </c>
      <c r="D288" s="42">
        <f>COUNTIFS(ラインリスト!$F:$F,$B288,ラインリスト!$D:$D,D$260,ラインリスト!$E:$E,D$261)</f>
        <v>0</v>
      </c>
      <c r="E288" s="42">
        <f>COUNTIFS(ラインリスト!$F:$F,$B288,ラインリスト!$D:$D,E$260,ラインリスト!$E:$E,E$261)</f>
        <v>0</v>
      </c>
      <c r="F288" s="42">
        <f>COUNTIFS(ラインリスト!$F:$F,$B288,ラインリスト!$D:$D,F$260,ラインリスト!$E:$E,F$261)</f>
        <v>0</v>
      </c>
      <c r="G288" s="42">
        <f>COUNTIFS(ラインリスト!$F:$F,$B288,ラインリスト!$D:$D,G$260,ラインリスト!$E:$E,G$261)</f>
        <v>0</v>
      </c>
      <c r="H288" s="42">
        <f>COUNTIFS(ラインリスト!$F:$F,$B288,ラインリスト!$D:$D,H$260,ラインリスト!$E:$E,H$261)</f>
        <v>0</v>
      </c>
      <c r="I288" s="42">
        <f>COUNTIFS(ラインリスト!$F:$F,$B288,ラインリスト!$D:$D,I$260,ラインリスト!$E:$E,I$261)</f>
        <v>0</v>
      </c>
      <c r="J288" s="42">
        <f>COUNTIFS(ラインリスト!$F:$F,$B288,ラインリスト!$D:$D,J$260,ラインリスト!$E:$E,J$261)</f>
        <v>0</v>
      </c>
      <c r="K288" s="42">
        <f>COUNTIFS(ラインリスト!$F:$F,$B288,ラインリスト!$D:$D,K$260,ラインリスト!$E:$E,K$261)</f>
        <v>0</v>
      </c>
    </row>
    <row r="289" spans="1:12" ht="0.15" customHeight="1">
      <c r="A289" s="96"/>
      <c r="B289" s="43">
        <f t="shared" si="39"/>
        <v>22</v>
      </c>
      <c r="C289" s="42">
        <f>COUNTIFS(ラインリスト!$F:$F,$B289,ラインリスト!$D:$D,C$260,ラインリスト!$E:$E,C$261)</f>
        <v>0</v>
      </c>
      <c r="D289" s="42">
        <f>COUNTIFS(ラインリスト!$F:$F,$B289,ラインリスト!$D:$D,D$260,ラインリスト!$E:$E,D$261)</f>
        <v>0</v>
      </c>
      <c r="E289" s="42">
        <f>COUNTIFS(ラインリスト!$F:$F,$B289,ラインリスト!$D:$D,E$260,ラインリスト!$E:$E,E$261)</f>
        <v>0</v>
      </c>
      <c r="F289" s="42">
        <f>COUNTIFS(ラインリスト!$F:$F,$B289,ラインリスト!$D:$D,F$260,ラインリスト!$E:$E,F$261)</f>
        <v>0</v>
      </c>
      <c r="G289" s="42">
        <f>COUNTIFS(ラインリスト!$F:$F,$B289,ラインリスト!$D:$D,G$260,ラインリスト!$E:$E,G$261)</f>
        <v>0</v>
      </c>
      <c r="H289" s="42">
        <f>COUNTIFS(ラインリスト!$F:$F,$B289,ラインリスト!$D:$D,H$260,ラインリスト!$E:$E,H$261)</f>
        <v>0</v>
      </c>
      <c r="I289" s="42">
        <f>COUNTIFS(ラインリスト!$F:$F,$B289,ラインリスト!$D:$D,I$260,ラインリスト!$E:$E,I$261)</f>
        <v>0</v>
      </c>
      <c r="J289" s="42">
        <f>COUNTIFS(ラインリスト!$F:$F,$B289,ラインリスト!$D:$D,J$260,ラインリスト!$E:$E,J$261)</f>
        <v>0</v>
      </c>
      <c r="K289" s="42">
        <f>COUNTIFS(ラインリスト!$F:$F,$B289,ラインリスト!$D:$D,K$260,ラインリスト!$E:$E,K$261)</f>
        <v>0</v>
      </c>
    </row>
    <row r="290" spans="1:12" ht="0.15" customHeight="1">
      <c r="A290" s="96"/>
      <c r="B290" s="43">
        <f t="shared" si="39"/>
        <v>23</v>
      </c>
      <c r="C290" s="42">
        <f>COUNTIFS(ラインリスト!$F:$F,$B290,ラインリスト!$D:$D,C$260,ラインリスト!$E:$E,C$261)</f>
        <v>0</v>
      </c>
      <c r="D290" s="42">
        <f>COUNTIFS(ラインリスト!$F:$F,$B290,ラインリスト!$D:$D,D$260,ラインリスト!$E:$E,D$261)</f>
        <v>0</v>
      </c>
      <c r="E290" s="42">
        <f>COUNTIFS(ラインリスト!$F:$F,$B290,ラインリスト!$D:$D,E$260,ラインリスト!$E:$E,E$261)</f>
        <v>0</v>
      </c>
      <c r="F290" s="42">
        <f>COUNTIFS(ラインリスト!$F:$F,$B290,ラインリスト!$D:$D,F$260,ラインリスト!$E:$E,F$261)</f>
        <v>0</v>
      </c>
      <c r="G290" s="42">
        <f>COUNTIFS(ラインリスト!$F:$F,$B290,ラインリスト!$D:$D,G$260,ラインリスト!$E:$E,G$261)</f>
        <v>0</v>
      </c>
      <c r="H290" s="42">
        <f>COUNTIFS(ラインリスト!$F:$F,$B290,ラインリスト!$D:$D,H$260,ラインリスト!$E:$E,H$261)</f>
        <v>0</v>
      </c>
      <c r="I290" s="42">
        <f>COUNTIFS(ラインリスト!$F:$F,$B290,ラインリスト!$D:$D,I$260,ラインリスト!$E:$E,I$261)</f>
        <v>0</v>
      </c>
      <c r="J290" s="42">
        <f>COUNTIFS(ラインリスト!$F:$F,$B290,ラインリスト!$D:$D,J$260,ラインリスト!$E:$E,J$261)</f>
        <v>0</v>
      </c>
      <c r="K290" s="42">
        <f>COUNTIFS(ラインリスト!$F:$F,$B290,ラインリスト!$D:$D,K$260,ラインリスト!$E:$E,K$261)</f>
        <v>0</v>
      </c>
    </row>
    <row r="291" spans="1:12" ht="0.15" customHeight="1">
      <c r="A291" s="96"/>
      <c r="B291" s="43">
        <f t="shared" si="39"/>
        <v>24</v>
      </c>
      <c r="C291" s="42">
        <f>COUNTIFS(ラインリスト!$F:$F,$B291,ラインリスト!$D:$D,C$260,ラインリスト!$E:$E,C$261)</f>
        <v>0</v>
      </c>
      <c r="D291" s="42">
        <f>COUNTIFS(ラインリスト!$F:$F,$B291,ラインリスト!$D:$D,D$260,ラインリスト!$E:$E,D$261)</f>
        <v>0</v>
      </c>
      <c r="E291" s="42">
        <f>COUNTIFS(ラインリスト!$F:$F,$B291,ラインリスト!$D:$D,E$260,ラインリスト!$E:$E,E$261)</f>
        <v>0</v>
      </c>
      <c r="F291" s="42">
        <f>COUNTIFS(ラインリスト!$F:$F,$B291,ラインリスト!$D:$D,F$260,ラインリスト!$E:$E,F$261)</f>
        <v>0</v>
      </c>
      <c r="G291" s="42">
        <f>COUNTIFS(ラインリスト!$F:$F,$B291,ラインリスト!$D:$D,G$260,ラインリスト!$E:$E,G$261)</f>
        <v>0</v>
      </c>
      <c r="H291" s="42">
        <f>COUNTIFS(ラインリスト!$F:$F,$B291,ラインリスト!$D:$D,H$260,ラインリスト!$E:$E,H$261)</f>
        <v>0</v>
      </c>
      <c r="I291" s="42">
        <f>COUNTIFS(ラインリスト!$F:$F,$B291,ラインリスト!$D:$D,I$260,ラインリスト!$E:$E,I$261)</f>
        <v>0</v>
      </c>
      <c r="J291" s="42">
        <f>COUNTIFS(ラインリスト!$F:$F,$B291,ラインリスト!$D:$D,J$260,ラインリスト!$E:$E,J$261)</f>
        <v>0</v>
      </c>
      <c r="K291" s="42">
        <f>COUNTIFS(ラインリスト!$F:$F,$B291,ラインリスト!$D:$D,K$260,ラインリスト!$E:$E,K$261)</f>
        <v>0</v>
      </c>
    </row>
    <row r="292" spans="1:12" ht="0.15" customHeight="1">
      <c r="A292" s="96"/>
      <c r="B292" s="43">
        <f t="shared" si="39"/>
        <v>25</v>
      </c>
      <c r="C292" s="42">
        <f>COUNTIFS(ラインリスト!$F:$F,$B292,ラインリスト!$D:$D,C$260,ラインリスト!$E:$E,C$261)</f>
        <v>0</v>
      </c>
      <c r="D292" s="42">
        <f>COUNTIFS(ラインリスト!$F:$F,$B292,ラインリスト!$D:$D,D$260,ラインリスト!$E:$E,D$261)</f>
        <v>0</v>
      </c>
      <c r="E292" s="42">
        <f>COUNTIFS(ラインリスト!$F:$F,$B292,ラインリスト!$D:$D,E$260,ラインリスト!$E:$E,E$261)</f>
        <v>0</v>
      </c>
      <c r="F292" s="42">
        <f>COUNTIFS(ラインリスト!$F:$F,$B292,ラインリスト!$D:$D,F$260,ラインリスト!$E:$E,F$261)</f>
        <v>0</v>
      </c>
      <c r="G292" s="42">
        <f>COUNTIFS(ラインリスト!$F:$F,$B292,ラインリスト!$D:$D,G$260,ラインリスト!$E:$E,G$261)</f>
        <v>0</v>
      </c>
      <c r="H292" s="42">
        <f>COUNTIFS(ラインリスト!$F:$F,$B292,ラインリスト!$D:$D,H$260,ラインリスト!$E:$E,H$261)</f>
        <v>0</v>
      </c>
      <c r="I292" s="42">
        <f>COUNTIFS(ラインリスト!$F:$F,$B292,ラインリスト!$D:$D,I$260,ラインリスト!$E:$E,I$261)</f>
        <v>0</v>
      </c>
      <c r="J292" s="42">
        <f>COUNTIFS(ラインリスト!$F:$F,$B292,ラインリスト!$D:$D,J$260,ラインリスト!$E:$E,J$261)</f>
        <v>0</v>
      </c>
      <c r="K292" s="42">
        <f>COUNTIFS(ラインリスト!$F:$F,$B292,ラインリスト!$D:$D,K$260,ラインリスト!$E:$E,K$261)</f>
        <v>0</v>
      </c>
    </row>
    <row r="293" spans="1:12" ht="0.15" customHeight="1">
      <c r="A293" s="96"/>
      <c r="B293" s="43">
        <f t="shared" si="39"/>
        <v>26</v>
      </c>
      <c r="C293" s="42">
        <f>COUNTIFS(ラインリスト!$F:$F,$B293,ラインリスト!$D:$D,C$260,ラインリスト!$E:$E,C$261)</f>
        <v>0</v>
      </c>
      <c r="D293" s="42">
        <f>COUNTIFS(ラインリスト!$F:$F,$B293,ラインリスト!$D:$D,D$260,ラインリスト!$E:$E,D$261)</f>
        <v>0</v>
      </c>
      <c r="E293" s="42">
        <f>COUNTIFS(ラインリスト!$F:$F,$B293,ラインリスト!$D:$D,E$260,ラインリスト!$E:$E,E$261)</f>
        <v>0</v>
      </c>
      <c r="F293" s="42">
        <f>COUNTIFS(ラインリスト!$F:$F,$B293,ラインリスト!$D:$D,F$260,ラインリスト!$E:$E,F$261)</f>
        <v>0</v>
      </c>
      <c r="G293" s="42">
        <f>COUNTIFS(ラインリスト!$F:$F,$B293,ラインリスト!$D:$D,G$260,ラインリスト!$E:$E,G$261)</f>
        <v>0</v>
      </c>
      <c r="H293" s="42">
        <f>COUNTIFS(ラインリスト!$F:$F,$B293,ラインリスト!$D:$D,H$260,ラインリスト!$E:$E,H$261)</f>
        <v>0</v>
      </c>
      <c r="I293" s="42">
        <f>COUNTIFS(ラインリスト!$F:$F,$B293,ラインリスト!$D:$D,I$260,ラインリスト!$E:$E,I$261)</f>
        <v>0</v>
      </c>
      <c r="J293" s="42">
        <f>COUNTIFS(ラインリスト!$F:$F,$B293,ラインリスト!$D:$D,J$260,ラインリスト!$E:$E,J$261)</f>
        <v>0</v>
      </c>
      <c r="K293" s="42">
        <f>COUNTIFS(ラインリスト!$F:$F,$B293,ラインリスト!$D:$D,K$260,ラインリスト!$E:$E,K$261)</f>
        <v>0</v>
      </c>
    </row>
    <row r="294" spans="1:12" ht="0.15" customHeight="1">
      <c r="A294" s="96"/>
      <c r="B294" s="43">
        <f t="shared" si="39"/>
        <v>27</v>
      </c>
      <c r="C294" s="42">
        <f>COUNTIFS(ラインリスト!$F:$F,$B294,ラインリスト!$D:$D,C$260,ラインリスト!$E:$E,C$261)</f>
        <v>0</v>
      </c>
      <c r="D294" s="42">
        <f>COUNTIFS(ラインリスト!$F:$F,$B294,ラインリスト!$D:$D,D$260,ラインリスト!$E:$E,D$261)</f>
        <v>0</v>
      </c>
      <c r="E294" s="42">
        <f>COUNTIFS(ラインリスト!$F:$F,$B294,ラインリスト!$D:$D,E$260,ラインリスト!$E:$E,E$261)</f>
        <v>0</v>
      </c>
      <c r="F294" s="42">
        <f>COUNTIFS(ラインリスト!$F:$F,$B294,ラインリスト!$D:$D,F$260,ラインリスト!$E:$E,F$261)</f>
        <v>0</v>
      </c>
      <c r="G294" s="42">
        <f>COUNTIFS(ラインリスト!$F:$F,$B294,ラインリスト!$D:$D,G$260,ラインリスト!$E:$E,G$261)</f>
        <v>0</v>
      </c>
      <c r="H294" s="42">
        <f>COUNTIFS(ラインリスト!$F:$F,$B294,ラインリスト!$D:$D,H$260,ラインリスト!$E:$E,H$261)</f>
        <v>0</v>
      </c>
      <c r="I294" s="42">
        <f>COUNTIFS(ラインリスト!$F:$F,$B294,ラインリスト!$D:$D,I$260,ラインリスト!$E:$E,I$261)</f>
        <v>0</v>
      </c>
      <c r="J294" s="42">
        <f>COUNTIFS(ラインリスト!$F:$F,$B294,ラインリスト!$D:$D,J$260,ラインリスト!$E:$E,J$261)</f>
        <v>0</v>
      </c>
      <c r="K294" s="42">
        <f>COUNTIFS(ラインリスト!$F:$F,$B294,ラインリスト!$D:$D,K$260,ラインリスト!$E:$E,K$261)</f>
        <v>0</v>
      </c>
    </row>
    <row r="295" spans="1:12" ht="0.15" customHeight="1">
      <c r="A295" s="96"/>
      <c r="B295" s="43">
        <f t="shared" si="39"/>
        <v>28</v>
      </c>
      <c r="C295" s="42">
        <f>COUNTIFS(ラインリスト!$F:$F,$B295,ラインリスト!$D:$D,C$260,ラインリスト!$E:$E,C$261)</f>
        <v>0</v>
      </c>
      <c r="D295" s="42">
        <f>COUNTIFS(ラインリスト!$F:$F,$B295,ラインリスト!$D:$D,D$260,ラインリスト!$E:$E,D$261)</f>
        <v>0</v>
      </c>
      <c r="E295" s="42">
        <f>COUNTIFS(ラインリスト!$F:$F,$B295,ラインリスト!$D:$D,E$260,ラインリスト!$E:$E,E$261)</f>
        <v>0</v>
      </c>
      <c r="F295" s="42">
        <f>COUNTIFS(ラインリスト!$F:$F,$B295,ラインリスト!$D:$D,F$260,ラインリスト!$E:$E,F$261)</f>
        <v>0</v>
      </c>
      <c r="G295" s="42">
        <f>COUNTIFS(ラインリスト!$F:$F,$B295,ラインリスト!$D:$D,G$260,ラインリスト!$E:$E,G$261)</f>
        <v>0</v>
      </c>
      <c r="H295" s="42">
        <f>COUNTIFS(ラインリスト!$F:$F,$B295,ラインリスト!$D:$D,H$260,ラインリスト!$E:$E,H$261)</f>
        <v>0</v>
      </c>
      <c r="I295" s="42">
        <f>COUNTIFS(ラインリスト!$F:$F,$B295,ラインリスト!$D:$D,I$260,ラインリスト!$E:$E,I$261)</f>
        <v>0</v>
      </c>
      <c r="J295" s="42">
        <f>COUNTIFS(ラインリスト!$F:$F,$B295,ラインリスト!$D:$D,J$260,ラインリスト!$E:$E,J$261)</f>
        <v>0</v>
      </c>
      <c r="K295" s="42">
        <f>COUNTIFS(ラインリスト!$F:$F,$B295,ラインリスト!$D:$D,K$260,ラインリスト!$E:$E,K$261)</f>
        <v>0</v>
      </c>
    </row>
    <row r="296" spans="1:12" ht="0.15" customHeight="1">
      <c r="A296" s="96"/>
      <c r="B296" s="43">
        <f t="shared" si="39"/>
        <v>29</v>
      </c>
      <c r="C296" s="42">
        <f>COUNTIFS(ラインリスト!$F:$F,$B296,ラインリスト!$D:$D,C$260,ラインリスト!$E:$E,C$261)</f>
        <v>0</v>
      </c>
      <c r="D296" s="42">
        <f>COUNTIFS(ラインリスト!$F:$F,$B296,ラインリスト!$D:$D,D$260,ラインリスト!$E:$E,D$261)</f>
        <v>0</v>
      </c>
      <c r="E296" s="42">
        <f>COUNTIFS(ラインリスト!$F:$F,$B296,ラインリスト!$D:$D,E$260,ラインリスト!$E:$E,E$261)</f>
        <v>0</v>
      </c>
      <c r="F296" s="42">
        <f>COUNTIFS(ラインリスト!$F:$F,$B296,ラインリスト!$D:$D,F$260,ラインリスト!$E:$E,F$261)</f>
        <v>0</v>
      </c>
      <c r="G296" s="42">
        <f>COUNTIFS(ラインリスト!$F:$F,$B296,ラインリスト!$D:$D,G$260,ラインリスト!$E:$E,G$261)</f>
        <v>0</v>
      </c>
      <c r="H296" s="42">
        <f>COUNTIFS(ラインリスト!$F:$F,$B296,ラインリスト!$D:$D,H$260,ラインリスト!$E:$E,H$261)</f>
        <v>0</v>
      </c>
      <c r="I296" s="42">
        <f>COUNTIFS(ラインリスト!$F:$F,$B296,ラインリスト!$D:$D,I$260,ラインリスト!$E:$E,I$261)</f>
        <v>0</v>
      </c>
      <c r="J296" s="42">
        <f>COUNTIFS(ラインリスト!$F:$F,$B296,ラインリスト!$D:$D,J$260,ラインリスト!$E:$E,J$261)</f>
        <v>0</v>
      </c>
      <c r="K296" s="42">
        <f>COUNTIFS(ラインリスト!$F:$F,$B296,ラインリスト!$D:$D,K$260,ラインリスト!$E:$E,K$261)</f>
        <v>0</v>
      </c>
    </row>
    <row r="297" spans="1:12" ht="0.15" customHeight="1">
      <c r="A297" s="96"/>
    </row>
    <row r="298" spans="1:12" ht="18" customHeight="1" thickTop="1">
      <c r="A298" s="96"/>
      <c r="B298" s="70" t="s">
        <v>88</v>
      </c>
      <c r="C298" s="71">
        <f>SUM(C267:C296)</f>
        <v>0</v>
      </c>
      <c r="D298" s="71">
        <f t="shared" ref="D298:K298" si="40">SUM(D267:D296)</f>
        <v>0</v>
      </c>
      <c r="E298" s="71">
        <f t="shared" si="40"/>
        <v>0</v>
      </c>
      <c r="F298" s="71">
        <f t="shared" si="40"/>
        <v>0</v>
      </c>
      <c r="G298" s="71">
        <f t="shared" si="40"/>
        <v>0</v>
      </c>
      <c r="H298" s="71">
        <f t="shared" si="40"/>
        <v>0</v>
      </c>
      <c r="I298" s="71">
        <f t="shared" si="40"/>
        <v>0</v>
      </c>
      <c r="J298" s="71">
        <f t="shared" si="40"/>
        <v>0</v>
      </c>
      <c r="K298" s="71">
        <f t="shared" si="40"/>
        <v>0</v>
      </c>
      <c r="L298" s="71">
        <f>SUM(C298:K298)</f>
        <v>0</v>
      </c>
    </row>
  </sheetData>
  <mergeCells count="19">
    <mergeCell ref="B1:C1"/>
    <mergeCell ref="M1:P1"/>
    <mergeCell ref="Q1:T1"/>
    <mergeCell ref="B2:C2"/>
    <mergeCell ref="M2:N2"/>
    <mergeCell ref="O2:P2"/>
    <mergeCell ref="Q2:Q3"/>
    <mergeCell ref="R2:R3"/>
    <mergeCell ref="S2:S3"/>
    <mergeCell ref="T2:T3"/>
    <mergeCell ref="A132:A172"/>
    <mergeCell ref="A174:A214"/>
    <mergeCell ref="A216:A256"/>
    <mergeCell ref="A258:A298"/>
    <mergeCell ref="B3:C3"/>
    <mergeCell ref="B4:C4"/>
    <mergeCell ref="A6:A46"/>
    <mergeCell ref="A48:A88"/>
    <mergeCell ref="A90:A130"/>
  </mergeCells>
  <phoneticPr fontId="1"/>
  <dataValidations count="4">
    <dataValidation type="list" allowBlank="1" sqref="C9:K9" xr:uid="{19317E00-C4A1-4270-9AC3-CDB1ECDFB85F}">
      <formula1>"利用者,職員"</formula1>
    </dataValidation>
    <dataValidation type="list" allowBlank="1" sqref="T4:T5" xr:uid="{31FF70FF-0D55-4FA1-B2D0-D46EF68DE24A}">
      <formula1>"健安セ,他機関,両方,非該当"</formula1>
    </dataValidation>
    <dataValidation type="list" allowBlank="1" sqref="R4:R5" xr:uid="{B99FF7B1-6E88-4308-B336-3B140E2DC0D8}">
      <formula1>"感染症,食中毒,その他,不明,非該当"</formula1>
    </dataValidation>
    <dataValidation type="list" allowBlank="1" showInputMessage="1" showErrorMessage="1" sqref="S4:S5" xr:uid="{76E21065-0AD3-4309-BBB8-7967ACE0EAF2}">
      <formula1>"ノロウィルス,ロタウィルス,アデノウィルス,サポウィルス,その他（●●）,非該当"</formula1>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DE275-7127-4604-9AD4-A7FE370C492E}">
  <dimension ref="A1:T298"/>
  <sheetViews>
    <sheetView zoomScale="90" zoomScaleNormal="90" workbookViewId="0">
      <selection activeCell="J2" sqref="J2"/>
    </sheetView>
  </sheetViews>
  <sheetFormatPr defaultRowHeight="17.5"/>
  <cols>
    <col min="2" max="11" width="10.640625" customWidth="1"/>
    <col min="13" max="16" width="6" bestFit="1" customWidth="1"/>
  </cols>
  <sheetData>
    <row r="1" spans="1:20" ht="18.5" thickTop="1" thickBot="1">
      <c r="A1" s="77" t="s">
        <v>65</v>
      </c>
      <c r="B1" s="98" t="s">
        <v>116</v>
      </c>
      <c r="C1" s="98"/>
      <c r="M1" s="99" t="s">
        <v>66</v>
      </c>
      <c r="N1" s="99"/>
      <c r="O1" s="99"/>
      <c r="P1" s="99"/>
      <c r="Q1" s="100" t="s">
        <v>67</v>
      </c>
      <c r="R1" s="100"/>
      <c r="S1" s="100"/>
      <c r="T1" s="100"/>
    </row>
    <row r="2" spans="1:20" ht="29" customHeight="1" thickTop="1" thickBot="1">
      <c r="A2" s="77" t="s">
        <v>68</v>
      </c>
      <c r="B2" s="98" t="s">
        <v>95</v>
      </c>
      <c r="C2" s="98"/>
      <c r="M2" s="101" t="s">
        <v>69</v>
      </c>
      <c r="N2" s="101"/>
      <c r="O2" s="101" t="s">
        <v>70</v>
      </c>
      <c r="P2" s="101"/>
      <c r="Q2" s="102" t="s">
        <v>71</v>
      </c>
      <c r="R2" s="104" t="s">
        <v>72</v>
      </c>
      <c r="S2" s="103" t="s">
        <v>73</v>
      </c>
      <c r="T2" s="103" t="s">
        <v>74</v>
      </c>
    </row>
    <row r="3" spans="1:20" ht="18.5" thickTop="1" thickBot="1">
      <c r="A3" s="77" t="s">
        <v>78</v>
      </c>
      <c r="B3" s="97">
        <v>45755</v>
      </c>
      <c r="C3" s="97"/>
      <c r="M3" s="32" t="s">
        <v>76</v>
      </c>
      <c r="N3" s="32" t="s">
        <v>77</v>
      </c>
      <c r="O3" s="33" t="s">
        <v>76</v>
      </c>
      <c r="P3" s="33" t="s">
        <v>77</v>
      </c>
      <c r="Q3" s="103"/>
      <c r="R3" s="105"/>
      <c r="S3" s="106"/>
      <c r="T3" s="106"/>
    </row>
    <row r="4" spans="1:20" ht="17.5" customHeight="1" thickTop="1" thickBot="1">
      <c r="A4" s="77" t="s">
        <v>75</v>
      </c>
      <c r="B4" s="97">
        <v>45757</v>
      </c>
      <c r="C4" s="98"/>
      <c r="M4" s="34">
        <f>SUMIF(9:9, "利用者", 10:10)</f>
        <v>40</v>
      </c>
      <c r="N4" s="34">
        <f>SUMIF(9:9, "職員", 10:10)</f>
        <v>40</v>
      </c>
      <c r="O4" s="34">
        <f>SUMIF(9:9, "利用者", 46:46)</f>
        <v>5</v>
      </c>
      <c r="P4" s="68">
        <f>SUMIF(9:9, "職員", 46:46)</f>
        <v>3</v>
      </c>
      <c r="Q4" s="69" t="s">
        <v>79</v>
      </c>
      <c r="R4" s="69" t="s">
        <v>80</v>
      </c>
      <c r="S4" s="69" t="s">
        <v>81</v>
      </c>
      <c r="T4" s="69" t="s">
        <v>82</v>
      </c>
    </row>
    <row r="5" spans="1:20" ht="17.5" customHeight="1">
      <c r="M5" s="58"/>
      <c r="N5" s="58"/>
      <c r="O5" s="58"/>
      <c r="P5" s="58"/>
      <c r="Q5" s="59"/>
      <c r="R5" s="59"/>
      <c r="S5" s="59"/>
      <c r="T5" s="59"/>
    </row>
    <row r="6" spans="1:20" ht="0.15" customHeight="1">
      <c r="A6" s="96" t="s">
        <v>102</v>
      </c>
      <c r="B6" s="35" t="str">
        <f>TEXT($B$1,"G/標準")&amp;"における属性名別"&amp;TEXT($B$2,"G/標準")&amp;"の発生状況　
　（"&amp;TEXT($B$12,"m月d日")&amp;"～"&amp;TEXT($B$4,"m月d日")&amp;"の発生状況、"&amp;TEXT($B$4,"m月d日")&amp;"時点、n="&amp;TEXT($L$46,"G/標準")&amp;"）"</f>
        <v>渋谷区保健所における属性名別インフルエンザA型の発生状況　
　（4月1日～4月10日の発生状況、4月10日時点、n=8）</v>
      </c>
      <c r="C6" s="36"/>
      <c r="D6" s="36"/>
      <c r="E6" s="36"/>
      <c r="F6" s="36"/>
      <c r="G6" s="36"/>
      <c r="H6" s="36"/>
      <c r="I6" s="36"/>
      <c r="K6" s="36"/>
    </row>
    <row r="7" spans="1:20">
      <c r="A7" s="96"/>
      <c r="B7" s="37" t="s">
        <v>83</v>
      </c>
      <c r="C7" s="73">
        <v>0.125</v>
      </c>
      <c r="D7" s="73">
        <v>0.12</v>
      </c>
      <c r="E7" s="73">
        <v>0</v>
      </c>
      <c r="F7" s="73">
        <v>0</v>
      </c>
      <c r="G7" s="73">
        <v>0</v>
      </c>
      <c r="H7" s="73">
        <v>0</v>
      </c>
      <c r="I7" s="73" t="e">
        <v>#VALUE!</v>
      </c>
      <c r="J7" s="73" t="e">
        <v>#VALUE!</v>
      </c>
      <c r="K7" s="73" t="e">
        <v>#VALUE!</v>
      </c>
    </row>
    <row r="8" spans="1:20">
      <c r="A8" s="96"/>
      <c r="B8" s="37" t="s">
        <v>84</v>
      </c>
      <c r="C8" s="74" t="s">
        <v>13</v>
      </c>
      <c r="D8" s="74" t="s">
        <v>14</v>
      </c>
      <c r="E8" s="74" t="s">
        <v>8</v>
      </c>
      <c r="F8" s="74" t="s">
        <v>15</v>
      </c>
      <c r="G8" s="74" t="s">
        <v>16</v>
      </c>
      <c r="H8" s="107" t="s">
        <v>118</v>
      </c>
      <c r="I8" s="74"/>
      <c r="J8" s="74"/>
      <c r="K8" s="74"/>
    </row>
    <row r="9" spans="1:20" ht="18" thickBot="1">
      <c r="A9" s="96"/>
      <c r="B9" s="37" t="s">
        <v>85</v>
      </c>
      <c r="C9" s="75" t="s">
        <v>90</v>
      </c>
      <c r="D9" s="76" t="s">
        <v>91</v>
      </c>
      <c r="E9" s="76" t="s">
        <v>91</v>
      </c>
      <c r="F9" s="76" t="s">
        <v>91</v>
      </c>
      <c r="G9" s="76" t="s">
        <v>91</v>
      </c>
      <c r="H9" s="76" t="s">
        <v>91</v>
      </c>
      <c r="I9" s="76" t="s">
        <v>119</v>
      </c>
      <c r="J9" s="76" t="s">
        <v>119</v>
      </c>
      <c r="K9" s="76" t="s">
        <v>119</v>
      </c>
    </row>
    <row r="10" spans="1:20" ht="18.5" thickTop="1" thickBot="1">
      <c r="A10" s="96"/>
      <c r="B10" s="39" t="s">
        <v>86</v>
      </c>
      <c r="C10" s="67">
        <v>40</v>
      </c>
      <c r="D10" s="67">
        <v>25</v>
      </c>
      <c r="E10" s="67">
        <v>5</v>
      </c>
      <c r="F10" s="67">
        <v>1</v>
      </c>
      <c r="G10" s="67">
        <v>8</v>
      </c>
      <c r="H10" s="67">
        <v>1</v>
      </c>
      <c r="I10" s="67" t="s">
        <v>87</v>
      </c>
      <c r="J10" s="67" t="s">
        <v>87</v>
      </c>
      <c r="K10" s="67" t="s">
        <v>87</v>
      </c>
    </row>
    <row r="11" spans="1:20" ht="0.15" customHeight="1" thickTop="1">
      <c r="A11" s="96"/>
      <c r="B11" s="47"/>
      <c r="C11" s="44" t="s">
        <v>120</v>
      </c>
      <c r="D11" s="44" t="s">
        <v>121</v>
      </c>
      <c r="E11" s="44" t="s">
        <v>122</v>
      </c>
      <c r="F11" s="44" t="s">
        <v>123</v>
      </c>
      <c r="G11" s="44" t="s">
        <v>124</v>
      </c>
      <c r="H11" s="44" t="s">
        <v>125</v>
      </c>
      <c r="I11" s="44" t="s">
        <v>126</v>
      </c>
      <c r="J11" s="44" t="s">
        <v>126</v>
      </c>
      <c r="K11" s="44" t="s">
        <v>126</v>
      </c>
    </row>
    <row r="12" spans="1:20" ht="0.15" customHeight="1" thickTop="1">
      <c r="A12" s="96"/>
      <c r="B12" s="41">
        <v>45748</v>
      </c>
      <c r="C12" s="40">
        <v>0</v>
      </c>
      <c r="D12" s="40">
        <v>0</v>
      </c>
      <c r="E12" s="40">
        <v>0</v>
      </c>
      <c r="F12" s="40">
        <v>0</v>
      </c>
      <c r="G12" s="40">
        <v>0</v>
      </c>
      <c r="H12" s="40">
        <v>0</v>
      </c>
      <c r="I12" s="40">
        <v>0</v>
      </c>
      <c r="J12" s="40">
        <v>0</v>
      </c>
      <c r="K12" s="40">
        <v>0</v>
      </c>
    </row>
    <row r="13" spans="1:20" ht="0.15" customHeight="1" thickTop="1">
      <c r="A13" s="96"/>
      <c r="B13" s="41">
        <v>45749</v>
      </c>
      <c r="C13" s="40">
        <v>0</v>
      </c>
      <c r="D13" s="40">
        <v>0</v>
      </c>
      <c r="E13" s="40">
        <v>0</v>
      </c>
      <c r="F13" s="40">
        <v>0</v>
      </c>
      <c r="G13" s="40">
        <v>0</v>
      </c>
      <c r="H13" s="40">
        <v>0</v>
      </c>
      <c r="I13" s="40">
        <v>0</v>
      </c>
      <c r="J13" s="40">
        <v>0</v>
      </c>
      <c r="K13" s="40">
        <v>0</v>
      </c>
    </row>
    <row r="14" spans="1:20" ht="0.15" customHeight="1" thickTop="1">
      <c r="A14" s="96"/>
      <c r="B14" s="41">
        <v>45750</v>
      </c>
      <c r="C14" s="40">
        <v>0</v>
      </c>
      <c r="D14" s="40">
        <v>0</v>
      </c>
      <c r="E14" s="40">
        <v>0</v>
      </c>
      <c r="F14" s="40">
        <v>0</v>
      </c>
      <c r="G14" s="40">
        <v>0</v>
      </c>
      <c r="H14" s="40">
        <v>0</v>
      </c>
      <c r="I14" s="40">
        <v>0</v>
      </c>
      <c r="J14" s="40">
        <v>0</v>
      </c>
      <c r="K14" s="40">
        <v>0</v>
      </c>
    </row>
    <row r="15" spans="1:20" ht="0.15" customHeight="1" thickTop="1" thickBot="1">
      <c r="A15" s="96"/>
      <c r="B15" s="60">
        <v>45751</v>
      </c>
      <c r="C15" s="42">
        <v>1</v>
      </c>
      <c r="D15" s="42">
        <v>0</v>
      </c>
      <c r="E15" s="42">
        <v>0</v>
      </c>
      <c r="F15" s="42">
        <v>0</v>
      </c>
      <c r="G15" s="42">
        <v>0</v>
      </c>
      <c r="H15" s="42">
        <v>0</v>
      </c>
      <c r="I15" s="42">
        <v>0</v>
      </c>
      <c r="J15" s="42">
        <v>0</v>
      </c>
      <c r="K15" s="42">
        <v>0</v>
      </c>
    </row>
    <row r="16" spans="1:20" ht="0.15" customHeight="1" thickTop="1">
      <c r="A16" s="96"/>
      <c r="B16" s="50">
        <v>45752</v>
      </c>
      <c r="C16" s="42">
        <v>0</v>
      </c>
      <c r="D16" s="42">
        <v>0</v>
      </c>
      <c r="E16" s="42">
        <v>0</v>
      </c>
      <c r="F16" s="42">
        <v>0</v>
      </c>
      <c r="G16" s="42">
        <v>0</v>
      </c>
      <c r="H16" s="42">
        <v>0</v>
      </c>
      <c r="I16" s="42">
        <v>0</v>
      </c>
      <c r="J16" s="42">
        <v>0</v>
      </c>
      <c r="K16" s="42">
        <v>0</v>
      </c>
    </row>
    <row r="17" spans="1:11" ht="0.15" customHeight="1" thickTop="1">
      <c r="A17" s="96"/>
      <c r="B17" s="51">
        <v>45753</v>
      </c>
      <c r="C17" s="42">
        <v>0</v>
      </c>
      <c r="D17" s="42">
        <v>1</v>
      </c>
      <c r="E17" s="42">
        <v>0</v>
      </c>
      <c r="F17" s="42">
        <v>0</v>
      </c>
      <c r="G17" s="42">
        <v>0</v>
      </c>
      <c r="H17" s="42">
        <v>0</v>
      </c>
      <c r="I17" s="42">
        <v>0</v>
      </c>
      <c r="J17" s="42">
        <v>0</v>
      </c>
      <c r="K17" s="42">
        <v>0</v>
      </c>
    </row>
    <row r="18" spans="1:11" ht="0.15" customHeight="1" thickTop="1">
      <c r="A18" s="96"/>
      <c r="B18" s="51">
        <v>45754</v>
      </c>
      <c r="C18" s="42">
        <v>1</v>
      </c>
      <c r="D18" s="42">
        <v>0</v>
      </c>
      <c r="E18" s="42">
        <v>0</v>
      </c>
      <c r="F18" s="42">
        <v>0</v>
      </c>
      <c r="G18" s="42">
        <v>0</v>
      </c>
      <c r="H18" s="42">
        <v>0</v>
      </c>
      <c r="I18" s="42">
        <v>0</v>
      </c>
      <c r="J18" s="42">
        <v>0</v>
      </c>
      <c r="K18" s="42">
        <v>0</v>
      </c>
    </row>
    <row r="19" spans="1:11" ht="0.15" customHeight="1" thickTop="1">
      <c r="A19" s="96"/>
      <c r="B19" s="51">
        <v>45755</v>
      </c>
      <c r="C19" s="42">
        <v>2</v>
      </c>
      <c r="D19" s="42">
        <v>1</v>
      </c>
      <c r="E19" s="42">
        <v>0</v>
      </c>
      <c r="F19" s="42">
        <v>0</v>
      </c>
      <c r="G19" s="42">
        <v>0</v>
      </c>
      <c r="H19" s="42">
        <v>0</v>
      </c>
      <c r="I19" s="42">
        <v>0</v>
      </c>
      <c r="J19" s="42">
        <v>0</v>
      </c>
      <c r="K19" s="42">
        <v>0</v>
      </c>
    </row>
    <row r="20" spans="1:11" ht="0.15" customHeight="1" thickTop="1">
      <c r="A20" s="96"/>
      <c r="B20" s="51">
        <v>45756</v>
      </c>
      <c r="C20" s="42">
        <v>1</v>
      </c>
      <c r="D20" s="42">
        <v>1</v>
      </c>
      <c r="E20" s="42">
        <v>0</v>
      </c>
      <c r="F20" s="42">
        <v>0</v>
      </c>
      <c r="G20" s="42">
        <v>0</v>
      </c>
      <c r="H20" s="42">
        <v>0</v>
      </c>
      <c r="I20" s="42">
        <v>0</v>
      </c>
      <c r="J20" s="42">
        <v>0</v>
      </c>
      <c r="K20" s="42">
        <v>0</v>
      </c>
    </row>
    <row r="21" spans="1:11" ht="0.15" customHeight="1" thickTop="1">
      <c r="A21" s="96"/>
      <c r="B21" s="51">
        <v>45757</v>
      </c>
      <c r="C21" s="42">
        <v>0</v>
      </c>
      <c r="D21" s="42">
        <v>0</v>
      </c>
      <c r="E21" s="42">
        <v>0</v>
      </c>
      <c r="F21" s="42">
        <v>0</v>
      </c>
      <c r="G21" s="42">
        <v>0</v>
      </c>
      <c r="H21" s="42">
        <v>0</v>
      </c>
      <c r="I21" s="42">
        <v>0</v>
      </c>
      <c r="J21" s="42">
        <v>0</v>
      </c>
      <c r="K21" s="42">
        <v>0</v>
      </c>
    </row>
    <row r="22" spans="1:11" ht="0.15" customHeight="1" thickTop="1">
      <c r="A22" s="96"/>
      <c r="B22" s="51">
        <v>45758</v>
      </c>
      <c r="C22" s="42">
        <v>0</v>
      </c>
      <c r="D22" s="42">
        <v>0</v>
      </c>
      <c r="E22" s="42">
        <v>0</v>
      </c>
      <c r="F22" s="42">
        <v>0</v>
      </c>
      <c r="G22" s="42">
        <v>0</v>
      </c>
      <c r="H22" s="42">
        <v>0</v>
      </c>
      <c r="I22" s="42">
        <v>0</v>
      </c>
      <c r="J22" s="42">
        <v>0</v>
      </c>
      <c r="K22" s="42">
        <v>0</v>
      </c>
    </row>
    <row r="23" spans="1:11" ht="0.15" customHeight="1" thickTop="1">
      <c r="A23" s="96"/>
      <c r="B23" s="51">
        <v>45759</v>
      </c>
      <c r="C23" s="42">
        <v>0</v>
      </c>
      <c r="D23" s="42">
        <v>0</v>
      </c>
      <c r="E23" s="42">
        <v>0</v>
      </c>
      <c r="F23" s="42">
        <v>0</v>
      </c>
      <c r="G23" s="42">
        <v>0</v>
      </c>
      <c r="H23" s="42">
        <v>0</v>
      </c>
      <c r="I23" s="42">
        <v>0</v>
      </c>
      <c r="J23" s="42">
        <v>0</v>
      </c>
      <c r="K23" s="42">
        <v>0</v>
      </c>
    </row>
    <row r="24" spans="1:11" ht="0.15" customHeight="1" thickTop="1">
      <c r="A24" s="96"/>
      <c r="B24" s="51">
        <v>45760</v>
      </c>
      <c r="C24" s="42">
        <v>0</v>
      </c>
      <c r="D24" s="42">
        <v>0</v>
      </c>
      <c r="E24" s="42">
        <v>0</v>
      </c>
      <c r="F24" s="42">
        <v>0</v>
      </c>
      <c r="G24" s="42">
        <v>0</v>
      </c>
      <c r="H24" s="42">
        <v>0</v>
      </c>
      <c r="I24" s="42">
        <v>0</v>
      </c>
      <c r="J24" s="42">
        <v>0</v>
      </c>
      <c r="K24" s="42">
        <v>0</v>
      </c>
    </row>
    <row r="25" spans="1:11" ht="0.15" customHeight="1" thickTop="1">
      <c r="A25" s="96"/>
      <c r="B25" s="51">
        <v>45761</v>
      </c>
      <c r="C25" s="42">
        <v>0</v>
      </c>
      <c r="D25" s="42">
        <v>0</v>
      </c>
      <c r="E25" s="42">
        <v>0</v>
      </c>
      <c r="F25" s="42">
        <v>0</v>
      </c>
      <c r="G25" s="42">
        <v>0</v>
      </c>
      <c r="H25" s="42">
        <v>0</v>
      </c>
      <c r="I25" s="42">
        <v>0</v>
      </c>
      <c r="J25" s="42">
        <v>0</v>
      </c>
      <c r="K25" s="42">
        <v>0</v>
      </c>
    </row>
    <row r="26" spans="1:11" ht="0.15" customHeight="1" thickTop="1">
      <c r="A26" s="96"/>
      <c r="B26" s="51">
        <v>45762</v>
      </c>
      <c r="C26" s="42">
        <v>0</v>
      </c>
      <c r="D26" s="42">
        <v>0</v>
      </c>
      <c r="E26" s="42">
        <v>0</v>
      </c>
      <c r="F26" s="42">
        <v>0</v>
      </c>
      <c r="G26" s="42">
        <v>0</v>
      </c>
      <c r="H26" s="42">
        <v>0</v>
      </c>
      <c r="I26" s="42">
        <v>0</v>
      </c>
      <c r="J26" s="42">
        <v>0</v>
      </c>
      <c r="K26" s="42">
        <v>0</v>
      </c>
    </row>
    <row r="27" spans="1:11" ht="0.15" customHeight="1" thickTop="1">
      <c r="A27" s="96"/>
      <c r="B27" s="51">
        <v>45763</v>
      </c>
      <c r="C27" s="42">
        <v>0</v>
      </c>
      <c r="D27" s="42">
        <v>0</v>
      </c>
      <c r="E27" s="42">
        <v>0</v>
      </c>
      <c r="F27" s="42">
        <v>0</v>
      </c>
      <c r="G27" s="42">
        <v>0</v>
      </c>
      <c r="H27" s="42">
        <v>0</v>
      </c>
      <c r="I27" s="42">
        <v>0</v>
      </c>
      <c r="J27" s="42">
        <v>0</v>
      </c>
      <c r="K27" s="42">
        <v>0</v>
      </c>
    </row>
    <row r="28" spans="1:11" ht="0.15" customHeight="1" thickTop="1">
      <c r="A28" s="96"/>
      <c r="B28" s="51">
        <v>45764</v>
      </c>
      <c r="C28" s="42">
        <v>0</v>
      </c>
      <c r="D28" s="42">
        <v>0</v>
      </c>
      <c r="E28" s="42">
        <v>0</v>
      </c>
      <c r="F28" s="42">
        <v>0</v>
      </c>
      <c r="G28" s="42">
        <v>0</v>
      </c>
      <c r="H28" s="42">
        <v>0</v>
      </c>
      <c r="I28" s="42">
        <v>0</v>
      </c>
      <c r="J28" s="42">
        <v>0</v>
      </c>
      <c r="K28" s="42">
        <v>0</v>
      </c>
    </row>
    <row r="29" spans="1:11" ht="0.15" customHeight="1" thickTop="1">
      <c r="A29" s="96"/>
      <c r="B29" s="51">
        <v>45765</v>
      </c>
      <c r="C29" s="42">
        <v>0</v>
      </c>
      <c r="D29" s="42">
        <v>0</v>
      </c>
      <c r="E29" s="42">
        <v>0</v>
      </c>
      <c r="F29" s="42">
        <v>0</v>
      </c>
      <c r="G29" s="42">
        <v>0</v>
      </c>
      <c r="H29" s="42">
        <v>0</v>
      </c>
      <c r="I29" s="42">
        <v>0</v>
      </c>
      <c r="J29" s="42">
        <v>0</v>
      </c>
      <c r="K29" s="42">
        <v>0</v>
      </c>
    </row>
    <row r="30" spans="1:11" ht="0.15" customHeight="1" thickTop="1">
      <c r="A30" s="96"/>
      <c r="B30" s="51">
        <v>45766</v>
      </c>
      <c r="C30" s="42">
        <v>0</v>
      </c>
      <c r="D30" s="42">
        <v>0</v>
      </c>
      <c r="E30" s="42">
        <v>0</v>
      </c>
      <c r="F30" s="42">
        <v>0</v>
      </c>
      <c r="G30" s="42">
        <v>0</v>
      </c>
      <c r="H30" s="42">
        <v>0</v>
      </c>
      <c r="I30" s="42">
        <v>0</v>
      </c>
      <c r="J30" s="42">
        <v>0</v>
      </c>
      <c r="K30" s="42">
        <v>0</v>
      </c>
    </row>
    <row r="31" spans="1:11" ht="0.15" customHeight="1" thickTop="1">
      <c r="A31" s="96"/>
      <c r="B31" s="51">
        <v>45767</v>
      </c>
      <c r="C31" s="42">
        <v>0</v>
      </c>
      <c r="D31" s="42">
        <v>0</v>
      </c>
      <c r="E31" s="42">
        <v>0</v>
      </c>
      <c r="F31" s="42">
        <v>0</v>
      </c>
      <c r="G31" s="42">
        <v>0</v>
      </c>
      <c r="H31" s="42">
        <v>0</v>
      </c>
      <c r="I31" s="42">
        <v>0</v>
      </c>
      <c r="J31" s="42">
        <v>0</v>
      </c>
      <c r="K31" s="42">
        <v>0</v>
      </c>
    </row>
    <row r="32" spans="1:11" ht="0.15" customHeight="1" thickTop="1">
      <c r="A32" s="96"/>
      <c r="B32" s="51">
        <v>45768</v>
      </c>
      <c r="C32" s="42">
        <v>0</v>
      </c>
      <c r="D32" s="42">
        <v>0</v>
      </c>
      <c r="E32" s="42">
        <v>0</v>
      </c>
      <c r="F32" s="42">
        <v>0</v>
      </c>
      <c r="G32" s="42">
        <v>0</v>
      </c>
      <c r="H32" s="42">
        <v>0</v>
      </c>
      <c r="I32" s="42">
        <v>0</v>
      </c>
      <c r="J32" s="42">
        <v>0</v>
      </c>
      <c r="K32" s="42">
        <v>0</v>
      </c>
    </row>
    <row r="33" spans="1:12" ht="0.15" customHeight="1" thickTop="1">
      <c r="A33" s="96"/>
      <c r="B33" s="51">
        <v>45769</v>
      </c>
      <c r="C33" s="42">
        <v>0</v>
      </c>
      <c r="D33" s="42">
        <v>0</v>
      </c>
      <c r="E33" s="42">
        <v>0</v>
      </c>
      <c r="F33" s="42">
        <v>0</v>
      </c>
      <c r="G33" s="42">
        <v>0</v>
      </c>
      <c r="H33" s="42">
        <v>0</v>
      </c>
      <c r="I33" s="42">
        <v>0</v>
      </c>
      <c r="J33" s="42">
        <v>0</v>
      </c>
      <c r="K33" s="42">
        <v>0</v>
      </c>
    </row>
    <row r="34" spans="1:12" ht="0.15" customHeight="1" thickTop="1">
      <c r="A34" s="96"/>
      <c r="B34" s="51">
        <v>45770</v>
      </c>
      <c r="C34" s="42">
        <v>0</v>
      </c>
      <c r="D34" s="42">
        <v>0</v>
      </c>
      <c r="E34" s="42">
        <v>0</v>
      </c>
      <c r="F34" s="42">
        <v>0</v>
      </c>
      <c r="G34" s="42">
        <v>0</v>
      </c>
      <c r="H34" s="42">
        <v>0</v>
      </c>
      <c r="I34" s="42">
        <v>0</v>
      </c>
      <c r="J34" s="42">
        <v>0</v>
      </c>
      <c r="K34" s="42">
        <v>0</v>
      </c>
    </row>
    <row r="35" spans="1:12" ht="0.15" customHeight="1" thickTop="1">
      <c r="A35" s="96"/>
      <c r="B35" s="51">
        <v>45771</v>
      </c>
      <c r="C35" s="42">
        <v>0</v>
      </c>
      <c r="D35" s="42">
        <v>0</v>
      </c>
      <c r="E35" s="42">
        <v>0</v>
      </c>
      <c r="F35" s="42">
        <v>0</v>
      </c>
      <c r="G35" s="42">
        <v>0</v>
      </c>
      <c r="H35" s="42">
        <v>0</v>
      </c>
      <c r="I35" s="42">
        <v>0</v>
      </c>
      <c r="J35" s="42">
        <v>0</v>
      </c>
      <c r="K35" s="42">
        <v>0</v>
      </c>
    </row>
    <row r="36" spans="1:12" ht="0.15" customHeight="1" thickTop="1">
      <c r="A36" s="96"/>
      <c r="B36" s="51">
        <v>45772</v>
      </c>
      <c r="C36" s="42">
        <v>0</v>
      </c>
      <c r="D36" s="42">
        <v>0</v>
      </c>
      <c r="E36" s="42">
        <v>0</v>
      </c>
      <c r="F36" s="42">
        <v>0</v>
      </c>
      <c r="G36" s="42">
        <v>0</v>
      </c>
      <c r="H36" s="42">
        <v>0</v>
      </c>
      <c r="I36" s="42">
        <v>0</v>
      </c>
      <c r="J36" s="42">
        <v>0</v>
      </c>
      <c r="K36" s="42">
        <v>0</v>
      </c>
    </row>
    <row r="37" spans="1:12" ht="0.15" customHeight="1" thickTop="1">
      <c r="A37" s="96"/>
      <c r="B37" s="51">
        <v>45773</v>
      </c>
      <c r="C37" s="42">
        <v>0</v>
      </c>
      <c r="D37" s="42">
        <v>0</v>
      </c>
      <c r="E37" s="42">
        <v>0</v>
      </c>
      <c r="F37" s="42">
        <v>0</v>
      </c>
      <c r="G37" s="42">
        <v>0</v>
      </c>
      <c r="H37" s="42">
        <v>0</v>
      </c>
      <c r="I37" s="42">
        <v>0</v>
      </c>
      <c r="J37" s="42">
        <v>0</v>
      </c>
      <c r="K37" s="42">
        <v>0</v>
      </c>
    </row>
    <row r="38" spans="1:12" ht="0.15" customHeight="1" thickTop="1">
      <c r="A38" s="96"/>
      <c r="B38" s="51">
        <v>45774</v>
      </c>
      <c r="C38" s="42">
        <v>0</v>
      </c>
      <c r="D38" s="42">
        <v>0</v>
      </c>
      <c r="E38" s="42">
        <v>0</v>
      </c>
      <c r="F38" s="42">
        <v>0</v>
      </c>
      <c r="G38" s="42">
        <v>0</v>
      </c>
      <c r="H38" s="42">
        <v>0</v>
      </c>
      <c r="I38" s="42">
        <v>0</v>
      </c>
      <c r="J38" s="42">
        <v>0</v>
      </c>
      <c r="K38" s="42">
        <v>0</v>
      </c>
    </row>
    <row r="39" spans="1:12" ht="0.15" customHeight="1" thickTop="1">
      <c r="A39" s="96"/>
      <c r="B39" s="51">
        <v>45775</v>
      </c>
      <c r="C39" s="42">
        <v>0</v>
      </c>
      <c r="D39" s="42">
        <v>0</v>
      </c>
      <c r="E39" s="42">
        <v>0</v>
      </c>
      <c r="F39" s="42">
        <v>0</v>
      </c>
      <c r="G39" s="42">
        <v>0</v>
      </c>
      <c r="H39" s="42">
        <v>0</v>
      </c>
      <c r="I39" s="42">
        <v>0</v>
      </c>
      <c r="J39" s="42">
        <v>0</v>
      </c>
      <c r="K39" s="42">
        <v>0</v>
      </c>
    </row>
    <row r="40" spans="1:12" ht="0.15" customHeight="1" thickTop="1">
      <c r="A40" s="96"/>
      <c r="B40" s="51">
        <v>45776</v>
      </c>
      <c r="C40" s="42">
        <v>0</v>
      </c>
      <c r="D40" s="42">
        <v>0</v>
      </c>
      <c r="E40" s="42">
        <v>0</v>
      </c>
      <c r="F40" s="42">
        <v>0</v>
      </c>
      <c r="G40" s="42">
        <v>0</v>
      </c>
      <c r="H40" s="42">
        <v>0</v>
      </c>
      <c r="I40" s="42">
        <v>0</v>
      </c>
      <c r="J40" s="42">
        <v>0</v>
      </c>
      <c r="K40" s="42">
        <v>0</v>
      </c>
    </row>
    <row r="41" spans="1:12" ht="0.15" customHeight="1" thickTop="1">
      <c r="A41" s="96"/>
      <c r="B41" s="51">
        <v>45777</v>
      </c>
      <c r="C41" s="42">
        <v>0</v>
      </c>
      <c r="D41" s="42">
        <v>0</v>
      </c>
      <c r="E41" s="42">
        <v>0</v>
      </c>
      <c r="F41" s="42">
        <v>0</v>
      </c>
      <c r="G41" s="42">
        <v>0</v>
      </c>
      <c r="H41" s="42">
        <v>0</v>
      </c>
      <c r="I41" s="42">
        <v>0</v>
      </c>
      <c r="J41" s="42">
        <v>0</v>
      </c>
      <c r="K41" s="42">
        <v>0</v>
      </c>
    </row>
    <row r="42" spans="1:12" ht="0.15" customHeight="1" thickTop="1">
      <c r="A42" s="96"/>
      <c r="B42" s="51">
        <v>45778</v>
      </c>
      <c r="C42" s="42">
        <v>0</v>
      </c>
      <c r="D42" s="42">
        <v>0</v>
      </c>
      <c r="E42" s="42">
        <v>0</v>
      </c>
      <c r="F42" s="42">
        <v>0</v>
      </c>
      <c r="G42" s="42">
        <v>0</v>
      </c>
      <c r="H42" s="42">
        <v>0</v>
      </c>
      <c r="I42" s="42">
        <v>0</v>
      </c>
      <c r="J42" s="42">
        <v>0</v>
      </c>
      <c r="K42" s="42">
        <v>0</v>
      </c>
    </row>
    <row r="43" spans="1:12" ht="0.15" customHeight="1" thickTop="1">
      <c r="A43" s="96"/>
      <c r="B43" s="51">
        <v>45779</v>
      </c>
      <c r="C43" s="42">
        <v>0</v>
      </c>
      <c r="D43" s="42">
        <v>0</v>
      </c>
      <c r="E43" s="42">
        <v>0</v>
      </c>
      <c r="F43" s="42">
        <v>0</v>
      </c>
      <c r="G43" s="42">
        <v>0</v>
      </c>
      <c r="H43" s="42">
        <v>0</v>
      </c>
      <c r="I43" s="42">
        <v>0</v>
      </c>
      <c r="J43" s="42">
        <v>0</v>
      </c>
      <c r="K43" s="42">
        <v>0</v>
      </c>
    </row>
    <row r="44" spans="1:12" ht="0.15" customHeight="1" thickTop="1">
      <c r="A44" s="96"/>
      <c r="B44" s="51">
        <v>45780</v>
      </c>
      <c r="C44" s="42">
        <v>0</v>
      </c>
      <c r="D44" s="42">
        <v>0</v>
      </c>
      <c r="E44" s="42">
        <v>0</v>
      </c>
      <c r="F44" s="42">
        <v>0</v>
      </c>
      <c r="G44" s="42">
        <v>0</v>
      </c>
      <c r="H44" s="42">
        <v>0</v>
      </c>
      <c r="I44" s="42">
        <v>0</v>
      </c>
      <c r="J44" s="42">
        <v>0</v>
      </c>
      <c r="K44" s="42">
        <v>0</v>
      </c>
    </row>
    <row r="45" spans="1:12" ht="0.15" customHeight="1" thickTop="1">
      <c r="A45" s="96"/>
    </row>
    <row r="46" spans="1:12" ht="18" thickTop="1">
      <c r="A46" s="96"/>
      <c r="B46" s="47" t="s">
        <v>88</v>
      </c>
      <c r="C46" s="42">
        <v>5</v>
      </c>
      <c r="D46" s="42">
        <v>3</v>
      </c>
      <c r="E46" s="42">
        <v>0</v>
      </c>
      <c r="F46" s="42">
        <v>0</v>
      </c>
      <c r="G46" s="42">
        <v>0</v>
      </c>
      <c r="H46" s="42">
        <v>0</v>
      </c>
      <c r="I46" s="42">
        <v>0</v>
      </c>
      <c r="J46" s="42">
        <v>0</v>
      </c>
      <c r="K46" s="42">
        <v>0</v>
      </c>
      <c r="L46" s="42">
        <v>8</v>
      </c>
    </row>
    <row r="48" spans="1:12" ht="0.15" customHeight="1">
      <c r="A48" s="95" t="s">
        <v>103</v>
      </c>
      <c r="B48" s="35" t="s">
        <v>127</v>
      </c>
    </row>
    <row r="49" spans="1:12">
      <c r="A49" s="95"/>
      <c r="B49" s="64" t="s">
        <v>83</v>
      </c>
      <c r="C49" s="72">
        <v>0.1</v>
      </c>
      <c r="D49" s="72">
        <v>0.2</v>
      </c>
      <c r="E49" s="72">
        <v>0.3</v>
      </c>
      <c r="F49" s="72">
        <v>0.1</v>
      </c>
      <c r="G49" s="72">
        <v>0</v>
      </c>
      <c r="H49" s="72">
        <v>0.1</v>
      </c>
      <c r="I49" s="72">
        <v>0.1</v>
      </c>
      <c r="J49" s="72">
        <v>0</v>
      </c>
      <c r="K49" s="72" t="e">
        <v>#VALUE!</v>
      </c>
      <c r="L49" s="72" t="e">
        <v>#VALUE!</v>
      </c>
    </row>
    <row r="50" spans="1:12">
      <c r="A50" s="95"/>
      <c r="B50" s="65" t="s">
        <v>89</v>
      </c>
      <c r="C50" s="79" t="s">
        <v>128</v>
      </c>
      <c r="D50" s="79" t="s">
        <v>128</v>
      </c>
      <c r="E50" s="79" t="s">
        <v>117</v>
      </c>
      <c r="F50" s="79" t="s">
        <v>117</v>
      </c>
      <c r="G50" s="79" t="s">
        <v>109</v>
      </c>
      <c r="H50" s="79" t="s">
        <v>109</v>
      </c>
      <c r="I50" s="79" t="s">
        <v>101</v>
      </c>
      <c r="J50" s="79" t="s">
        <v>101</v>
      </c>
      <c r="K50" s="79" t="s">
        <v>119</v>
      </c>
      <c r="L50" s="79" t="s">
        <v>119</v>
      </c>
    </row>
    <row r="51" spans="1:12" ht="18" thickBot="1">
      <c r="A51" s="95"/>
      <c r="B51" s="64" t="s">
        <v>96</v>
      </c>
      <c r="C51" s="78" t="s">
        <v>90</v>
      </c>
      <c r="D51" s="78" t="s">
        <v>91</v>
      </c>
      <c r="E51" s="78" t="s">
        <v>90</v>
      </c>
      <c r="F51" s="78" t="s">
        <v>91</v>
      </c>
      <c r="G51" s="78" t="s">
        <v>90</v>
      </c>
      <c r="H51" s="78" t="s">
        <v>91</v>
      </c>
      <c r="I51" s="78" t="s">
        <v>90</v>
      </c>
      <c r="J51" s="78" t="s">
        <v>91</v>
      </c>
      <c r="K51" s="78" t="s">
        <v>90</v>
      </c>
      <c r="L51" s="78" t="s">
        <v>91</v>
      </c>
    </row>
    <row r="52" spans="1:12" ht="17" customHeight="1" thickTop="1" thickBot="1">
      <c r="A52" s="95"/>
      <c r="B52" s="65" t="s">
        <v>97</v>
      </c>
      <c r="C52" s="67">
        <v>10</v>
      </c>
      <c r="D52" s="67">
        <v>10</v>
      </c>
      <c r="E52" s="67">
        <v>10</v>
      </c>
      <c r="F52" s="67">
        <v>10</v>
      </c>
      <c r="G52" s="67">
        <v>10</v>
      </c>
      <c r="H52" s="67">
        <v>10</v>
      </c>
      <c r="I52" s="67">
        <v>10</v>
      </c>
      <c r="J52" s="67">
        <v>10</v>
      </c>
      <c r="K52" s="67" t="s">
        <v>87</v>
      </c>
      <c r="L52" s="67" t="s">
        <v>87</v>
      </c>
    </row>
    <row r="53" spans="1:12" ht="0.15" customHeight="1" thickTop="1">
      <c r="A53" s="95"/>
      <c r="B53" s="47"/>
      <c r="C53" s="44" t="s">
        <v>129</v>
      </c>
      <c r="D53" s="44" t="s">
        <v>130</v>
      </c>
      <c r="E53" s="44" t="s">
        <v>131</v>
      </c>
      <c r="F53" s="44" t="s">
        <v>132</v>
      </c>
      <c r="G53" s="44" t="s">
        <v>133</v>
      </c>
      <c r="H53" s="44" t="s">
        <v>134</v>
      </c>
      <c r="I53" s="44" t="s">
        <v>135</v>
      </c>
      <c r="J53" s="44" t="s">
        <v>136</v>
      </c>
      <c r="K53" s="44" t="s">
        <v>137</v>
      </c>
      <c r="L53" s="44" t="s">
        <v>138</v>
      </c>
    </row>
    <row r="54" spans="1:12" ht="0.15" customHeight="1" thickTop="1">
      <c r="A54" s="95"/>
      <c r="B54" s="45">
        <v>45748</v>
      </c>
      <c r="C54" s="108">
        <v>0</v>
      </c>
      <c r="D54" s="108">
        <v>0</v>
      </c>
      <c r="E54" s="108">
        <v>0</v>
      </c>
      <c r="F54" s="108">
        <v>0</v>
      </c>
      <c r="G54" s="108">
        <v>0</v>
      </c>
      <c r="H54" s="108">
        <v>0</v>
      </c>
      <c r="I54" s="108">
        <v>0</v>
      </c>
      <c r="J54" s="108">
        <v>0</v>
      </c>
      <c r="K54" s="108">
        <v>0</v>
      </c>
      <c r="L54" s="108">
        <v>0</v>
      </c>
    </row>
    <row r="55" spans="1:12" ht="0.15" customHeight="1" thickTop="1">
      <c r="A55" s="95"/>
      <c r="B55" s="45">
        <v>45749</v>
      </c>
      <c r="C55" s="108">
        <v>0</v>
      </c>
      <c r="D55" s="108">
        <v>0</v>
      </c>
      <c r="E55" s="108">
        <v>0</v>
      </c>
      <c r="F55" s="108">
        <v>0</v>
      </c>
      <c r="G55" s="108">
        <v>0</v>
      </c>
      <c r="H55" s="108">
        <v>0</v>
      </c>
      <c r="I55" s="108">
        <v>0</v>
      </c>
      <c r="J55" s="108">
        <v>0</v>
      </c>
      <c r="K55" s="108">
        <v>0</v>
      </c>
      <c r="L55" s="108">
        <v>0</v>
      </c>
    </row>
    <row r="56" spans="1:12" ht="0.15" customHeight="1" thickTop="1">
      <c r="A56" s="95"/>
      <c r="B56" s="45">
        <v>45750</v>
      </c>
      <c r="C56" s="108">
        <v>0</v>
      </c>
      <c r="D56" s="108">
        <v>0</v>
      </c>
      <c r="E56" s="108">
        <v>0</v>
      </c>
      <c r="F56" s="108">
        <v>0</v>
      </c>
      <c r="G56" s="108">
        <v>0</v>
      </c>
      <c r="H56" s="108">
        <v>0</v>
      </c>
      <c r="I56" s="108">
        <v>0</v>
      </c>
      <c r="J56" s="108">
        <v>0</v>
      </c>
      <c r="K56" s="108">
        <v>0</v>
      </c>
      <c r="L56" s="108">
        <v>0</v>
      </c>
    </row>
    <row r="57" spans="1:12" ht="0.15" customHeight="1" thickTop="1">
      <c r="A57" s="95"/>
      <c r="B57" s="43">
        <v>45751</v>
      </c>
      <c r="C57" s="108">
        <v>1</v>
      </c>
      <c r="D57" s="108">
        <v>0</v>
      </c>
      <c r="E57" s="108">
        <v>0</v>
      </c>
      <c r="F57" s="108">
        <v>0</v>
      </c>
      <c r="G57" s="108">
        <v>0</v>
      </c>
      <c r="H57" s="108">
        <v>0</v>
      </c>
      <c r="I57" s="108">
        <v>0</v>
      </c>
      <c r="J57" s="108">
        <v>0</v>
      </c>
      <c r="K57" s="108">
        <v>0</v>
      </c>
      <c r="L57" s="108">
        <v>0</v>
      </c>
    </row>
    <row r="58" spans="1:12" ht="0.15" customHeight="1" thickTop="1">
      <c r="A58" s="95"/>
      <c r="B58" s="43">
        <v>45752</v>
      </c>
      <c r="C58" s="108">
        <v>0</v>
      </c>
      <c r="D58" s="108">
        <v>0</v>
      </c>
      <c r="E58" s="108">
        <v>0</v>
      </c>
      <c r="F58" s="108">
        <v>0</v>
      </c>
      <c r="G58" s="108">
        <v>0</v>
      </c>
      <c r="H58" s="108">
        <v>0</v>
      </c>
      <c r="I58" s="108">
        <v>0</v>
      </c>
      <c r="J58" s="108">
        <v>0</v>
      </c>
      <c r="K58" s="108">
        <v>0</v>
      </c>
      <c r="L58" s="108">
        <v>0</v>
      </c>
    </row>
    <row r="59" spans="1:12" ht="0.15" customHeight="1" thickTop="1">
      <c r="A59" s="95"/>
      <c r="B59" s="43">
        <v>45753</v>
      </c>
      <c r="C59" s="108">
        <v>0</v>
      </c>
      <c r="D59" s="108">
        <v>1</v>
      </c>
      <c r="E59" s="108">
        <v>0</v>
      </c>
      <c r="F59" s="108">
        <v>0</v>
      </c>
      <c r="G59" s="108">
        <v>0</v>
      </c>
      <c r="H59" s="108">
        <v>0</v>
      </c>
      <c r="I59" s="108">
        <v>0</v>
      </c>
      <c r="J59" s="108">
        <v>0</v>
      </c>
      <c r="K59" s="108">
        <v>0</v>
      </c>
      <c r="L59" s="108">
        <v>0</v>
      </c>
    </row>
    <row r="60" spans="1:12" ht="0.15" customHeight="1" thickTop="1">
      <c r="A60" s="95"/>
      <c r="B60" s="43">
        <v>45754</v>
      </c>
      <c r="C60" s="108">
        <v>0</v>
      </c>
      <c r="D60" s="108">
        <v>1</v>
      </c>
      <c r="E60" s="108">
        <v>1</v>
      </c>
      <c r="F60" s="108">
        <v>0</v>
      </c>
      <c r="G60" s="108">
        <v>0</v>
      </c>
      <c r="H60" s="108">
        <v>0</v>
      </c>
      <c r="I60" s="108">
        <v>0</v>
      </c>
      <c r="J60" s="108">
        <v>0</v>
      </c>
      <c r="K60" s="108">
        <v>0</v>
      </c>
      <c r="L60" s="108">
        <v>0</v>
      </c>
    </row>
    <row r="61" spans="1:12" ht="0.15" customHeight="1" thickTop="1">
      <c r="A61" s="95"/>
      <c r="B61" s="43">
        <v>45755</v>
      </c>
      <c r="C61" s="108">
        <v>0</v>
      </c>
      <c r="D61" s="108">
        <v>0</v>
      </c>
      <c r="E61" s="108">
        <v>1</v>
      </c>
      <c r="F61" s="108">
        <v>1</v>
      </c>
      <c r="G61" s="108">
        <v>0</v>
      </c>
      <c r="H61" s="108">
        <v>0</v>
      </c>
      <c r="I61" s="108">
        <v>1</v>
      </c>
      <c r="J61" s="108">
        <v>0</v>
      </c>
      <c r="K61" s="108">
        <v>0</v>
      </c>
      <c r="L61" s="108">
        <v>0</v>
      </c>
    </row>
    <row r="62" spans="1:12" ht="0.15" customHeight="1" thickTop="1">
      <c r="A62" s="95"/>
      <c r="B62" s="43">
        <v>45756</v>
      </c>
      <c r="C62" s="108">
        <v>0</v>
      </c>
      <c r="D62" s="108">
        <v>0</v>
      </c>
      <c r="E62" s="108">
        <v>1</v>
      </c>
      <c r="F62" s="108">
        <v>0</v>
      </c>
      <c r="G62" s="108">
        <v>0</v>
      </c>
      <c r="H62" s="108">
        <v>1</v>
      </c>
      <c r="I62" s="108">
        <v>0</v>
      </c>
      <c r="J62" s="108">
        <v>0</v>
      </c>
      <c r="K62" s="108">
        <v>0</v>
      </c>
      <c r="L62" s="108">
        <v>0</v>
      </c>
    </row>
    <row r="63" spans="1:12" ht="0.15" customHeight="1" thickTop="1">
      <c r="A63" s="95"/>
      <c r="B63" s="43">
        <v>45757</v>
      </c>
      <c r="C63" s="108">
        <v>0</v>
      </c>
      <c r="D63" s="108">
        <v>0</v>
      </c>
      <c r="E63" s="108">
        <v>0</v>
      </c>
      <c r="F63" s="108">
        <v>0</v>
      </c>
      <c r="G63" s="108">
        <v>0</v>
      </c>
      <c r="H63" s="108">
        <v>0</v>
      </c>
      <c r="I63" s="108">
        <v>0</v>
      </c>
      <c r="J63" s="108">
        <v>0</v>
      </c>
      <c r="K63" s="108">
        <v>0</v>
      </c>
      <c r="L63" s="108">
        <v>0</v>
      </c>
    </row>
    <row r="64" spans="1:12" ht="0.15" customHeight="1" thickTop="1">
      <c r="A64" s="95"/>
      <c r="B64" s="43">
        <v>45758</v>
      </c>
      <c r="C64" s="108">
        <v>0</v>
      </c>
      <c r="D64" s="108">
        <v>0</v>
      </c>
      <c r="E64" s="108">
        <v>0</v>
      </c>
      <c r="F64" s="108">
        <v>0</v>
      </c>
      <c r="G64" s="108">
        <v>0</v>
      </c>
      <c r="H64" s="108">
        <v>0</v>
      </c>
      <c r="I64" s="108">
        <v>0</v>
      </c>
      <c r="J64" s="108">
        <v>0</v>
      </c>
      <c r="K64" s="108">
        <v>0</v>
      </c>
      <c r="L64" s="108">
        <v>0</v>
      </c>
    </row>
    <row r="65" spans="1:12" ht="0.15" customHeight="1" thickTop="1">
      <c r="A65" s="95"/>
      <c r="B65" s="43">
        <v>45759</v>
      </c>
      <c r="C65" s="108">
        <v>0</v>
      </c>
      <c r="D65" s="108">
        <v>0</v>
      </c>
      <c r="E65" s="108">
        <v>0</v>
      </c>
      <c r="F65" s="108">
        <v>0</v>
      </c>
      <c r="G65" s="108">
        <v>0</v>
      </c>
      <c r="H65" s="108">
        <v>0</v>
      </c>
      <c r="I65" s="108">
        <v>0</v>
      </c>
      <c r="J65" s="108">
        <v>0</v>
      </c>
      <c r="K65" s="108">
        <v>0</v>
      </c>
      <c r="L65" s="108">
        <v>0</v>
      </c>
    </row>
    <row r="66" spans="1:12" ht="0.15" customHeight="1" thickTop="1">
      <c r="A66" s="95"/>
      <c r="B66" s="43">
        <v>45760</v>
      </c>
      <c r="C66" s="108">
        <v>0</v>
      </c>
      <c r="D66" s="108">
        <v>0</v>
      </c>
      <c r="E66" s="108">
        <v>0</v>
      </c>
      <c r="F66" s="108">
        <v>0</v>
      </c>
      <c r="G66" s="108">
        <v>0</v>
      </c>
      <c r="H66" s="108">
        <v>0</v>
      </c>
      <c r="I66" s="108">
        <v>0</v>
      </c>
      <c r="J66" s="108">
        <v>0</v>
      </c>
      <c r="K66" s="108">
        <v>0</v>
      </c>
      <c r="L66" s="108">
        <v>0</v>
      </c>
    </row>
    <row r="67" spans="1:12" ht="0.15" customHeight="1" thickTop="1">
      <c r="A67" s="95"/>
      <c r="B67" s="43">
        <v>45761</v>
      </c>
      <c r="C67" s="108">
        <v>0</v>
      </c>
      <c r="D67" s="108">
        <v>0</v>
      </c>
      <c r="E67" s="108">
        <v>0</v>
      </c>
      <c r="F67" s="108">
        <v>0</v>
      </c>
      <c r="G67" s="108">
        <v>0</v>
      </c>
      <c r="H67" s="108">
        <v>0</v>
      </c>
      <c r="I67" s="108">
        <v>0</v>
      </c>
      <c r="J67" s="108">
        <v>0</v>
      </c>
      <c r="K67" s="108">
        <v>0</v>
      </c>
      <c r="L67" s="108">
        <v>0</v>
      </c>
    </row>
    <row r="68" spans="1:12" ht="0.15" customHeight="1" thickTop="1">
      <c r="A68" s="95"/>
      <c r="B68" s="43">
        <v>45762</v>
      </c>
      <c r="C68" s="108">
        <v>0</v>
      </c>
      <c r="D68" s="108">
        <v>0</v>
      </c>
      <c r="E68" s="108">
        <v>0</v>
      </c>
      <c r="F68" s="108">
        <v>0</v>
      </c>
      <c r="G68" s="108">
        <v>0</v>
      </c>
      <c r="H68" s="108">
        <v>0</v>
      </c>
      <c r="I68" s="108">
        <v>0</v>
      </c>
      <c r="J68" s="108">
        <v>0</v>
      </c>
      <c r="K68" s="108">
        <v>0</v>
      </c>
      <c r="L68" s="108">
        <v>0</v>
      </c>
    </row>
    <row r="69" spans="1:12" ht="0.15" customHeight="1" thickTop="1">
      <c r="A69" s="95"/>
      <c r="B69" s="43">
        <v>45763</v>
      </c>
      <c r="C69" s="108">
        <v>0</v>
      </c>
      <c r="D69" s="108">
        <v>0</v>
      </c>
      <c r="E69" s="108">
        <v>0</v>
      </c>
      <c r="F69" s="108">
        <v>0</v>
      </c>
      <c r="G69" s="108">
        <v>0</v>
      </c>
      <c r="H69" s="108">
        <v>0</v>
      </c>
      <c r="I69" s="108">
        <v>0</v>
      </c>
      <c r="J69" s="108">
        <v>0</v>
      </c>
      <c r="K69" s="108">
        <v>0</v>
      </c>
      <c r="L69" s="108">
        <v>0</v>
      </c>
    </row>
    <row r="70" spans="1:12" ht="0.15" customHeight="1" thickTop="1">
      <c r="A70" s="95"/>
      <c r="B70" s="43">
        <v>45764</v>
      </c>
      <c r="C70" s="108">
        <v>0</v>
      </c>
      <c r="D70" s="108">
        <v>0</v>
      </c>
      <c r="E70" s="108">
        <v>0</v>
      </c>
      <c r="F70" s="108">
        <v>0</v>
      </c>
      <c r="G70" s="108">
        <v>0</v>
      </c>
      <c r="H70" s="108">
        <v>0</v>
      </c>
      <c r="I70" s="108">
        <v>0</v>
      </c>
      <c r="J70" s="108">
        <v>0</v>
      </c>
      <c r="K70" s="108">
        <v>0</v>
      </c>
      <c r="L70" s="108">
        <v>0</v>
      </c>
    </row>
    <row r="71" spans="1:12" ht="0.15" customHeight="1" thickTop="1">
      <c r="A71" s="95"/>
      <c r="B71" s="43">
        <v>45765</v>
      </c>
      <c r="C71" s="108">
        <v>0</v>
      </c>
      <c r="D71" s="108">
        <v>0</v>
      </c>
      <c r="E71" s="108">
        <v>0</v>
      </c>
      <c r="F71" s="108">
        <v>0</v>
      </c>
      <c r="G71" s="108">
        <v>0</v>
      </c>
      <c r="H71" s="108">
        <v>0</v>
      </c>
      <c r="I71" s="108">
        <v>0</v>
      </c>
      <c r="J71" s="108">
        <v>0</v>
      </c>
      <c r="K71" s="108">
        <v>0</v>
      </c>
      <c r="L71" s="108">
        <v>0</v>
      </c>
    </row>
    <row r="72" spans="1:12" ht="0.15" customHeight="1" thickTop="1">
      <c r="A72" s="95"/>
      <c r="B72" s="43">
        <v>45766</v>
      </c>
      <c r="C72" s="108">
        <v>0</v>
      </c>
      <c r="D72" s="108">
        <v>0</v>
      </c>
      <c r="E72" s="108">
        <v>0</v>
      </c>
      <c r="F72" s="108">
        <v>0</v>
      </c>
      <c r="G72" s="108">
        <v>0</v>
      </c>
      <c r="H72" s="108">
        <v>0</v>
      </c>
      <c r="I72" s="108">
        <v>0</v>
      </c>
      <c r="J72" s="108">
        <v>0</v>
      </c>
      <c r="K72" s="108">
        <v>0</v>
      </c>
      <c r="L72" s="108">
        <v>0</v>
      </c>
    </row>
    <row r="73" spans="1:12" ht="0.15" customHeight="1" thickTop="1">
      <c r="A73" s="95"/>
      <c r="B73" s="43">
        <v>45767</v>
      </c>
      <c r="C73" s="108">
        <v>0</v>
      </c>
      <c r="D73" s="108">
        <v>0</v>
      </c>
      <c r="E73" s="108">
        <v>0</v>
      </c>
      <c r="F73" s="108">
        <v>0</v>
      </c>
      <c r="G73" s="108">
        <v>0</v>
      </c>
      <c r="H73" s="108">
        <v>0</v>
      </c>
      <c r="I73" s="108">
        <v>0</v>
      </c>
      <c r="J73" s="108">
        <v>0</v>
      </c>
      <c r="K73" s="108">
        <v>0</v>
      </c>
      <c r="L73" s="108">
        <v>0</v>
      </c>
    </row>
    <row r="74" spans="1:12" ht="0.15" customHeight="1" thickTop="1">
      <c r="A74" s="95"/>
      <c r="B74" s="43">
        <v>45768</v>
      </c>
      <c r="C74" s="108">
        <v>0</v>
      </c>
      <c r="D74" s="108">
        <v>0</v>
      </c>
      <c r="E74" s="108">
        <v>0</v>
      </c>
      <c r="F74" s="108">
        <v>0</v>
      </c>
      <c r="G74" s="108">
        <v>0</v>
      </c>
      <c r="H74" s="108">
        <v>0</v>
      </c>
      <c r="I74" s="108">
        <v>0</v>
      </c>
      <c r="J74" s="108">
        <v>0</v>
      </c>
      <c r="K74" s="108">
        <v>0</v>
      </c>
      <c r="L74" s="108">
        <v>0</v>
      </c>
    </row>
    <row r="75" spans="1:12" ht="0.15" customHeight="1" thickTop="1">
      <c r="A75" s="95"/>
      <c r="B75" s="43">
        <v>45769</v>
      </c>
      <c r="C75" s="108">
        <v>0</v>
      </c>
      <c r="D75" s="108">
        <v>0</v>
      </c>
      <c r="E75" s="108">
        <v>0</v>
      </c>
      <c r="F75" s="108">
        <v>0</v>
      </c>
      <c r="G75" s="108">
        <v>0</v>
      </c>
      <c r="H75" s="108">
        <v>0</v>
      </c>
      <c r="I75" s="108">
        <v>0</v>
      </c>
      <c r="J75" s="108">
        <v>0</v>
      </c>
      <c r="K75" s="108">
        <v>0</v>
      </c>
      <c r="L75" s="108">
        <v>0</v>
      </c>
    </row>
    <row r="76" spans="1:12" ht="0.15" customHeight="1" thickTop="1">
      <c r="A76" s="95"/>
      <c r="B76" s="43">
        <v>45770</v>
      </c>
      <c r="C76" s="108">
        <v>0</v>
      </c>
      <c r="D76" s="108">
        <v>0</v>
      </c>
      <c r="E76" s="108">
        <v>0</v>
      </c>
      <c r="F76" s="108">
        <v>0</v>
      </c>
      <c r="G76" s="108">
        <v>0</v>
      </c>
      <c r="H76" s="108">
        <v>0</v>
      </c>
      <c r="I76" s="108">
        <v>0</v>
      </c>
      <c r="J76" s="108">
        <v>0</v>
      </c>
      <c r="K76" s="108">
        <v>0</v>
      </c>
      <c r="L76" s="108">
        <v>0</v>
      </c>
    </row>
    <row r="77" spans="1:12" ht="0.15" customHeight="1" thickTop="1">
      <c r="A77" s="95"/>
      <c r="B77" s="43">
        <v>45771</v>
      </c>
      <c r="C77" s="108">
        <v>0</v>
      </c>
      <c r="D77" s="108">
        <v>0</v>
      </c>
      <c r="E77" s="108">
        <v>0</v>
      </c>
      <c r="F77" s="108">
        <v>0</v>
      </c>
      <c r="G77" s="108">
        <v>0</v>
      </c>
      <c r="H77" s="108">
        <v>0</v>
      </c>
      <c r="I77" s="108">
        <v>0</v>
      </c>
      <c r="J77" s="108">
        <v>0</v>
      </c>
      <c r="K77" s="108">
        <v>0</v>
      </c>
      <c r="L77" s="108">
        <v>0</v>
      </c>
    </row>
    <row r="78" spans="1:12" ht="0.15" customHeight="1" thickTop="1">
      <c r="A78" s="95"/>
      <c r="B78" s="43">
        <v>45772</v>
      </c>
      <c r="C78" s="108">
        <v>0</v>
      </c>
      <c r="D78" s="108">
        <v>0</v>
      </c>
      <c r="E78" s="108">
        <v>0</v>
      </c>
      <c r="F78" s="108">
        <v>0</v>
      </c>
      <c r="G78" s="108">
        <v>0</v>
      </c>
      <c r="H78" s="108">
        <v>0</v>
      </c>
      <c r="I78" s="108">
        <v>0</v>
      </c>
      <c r="J78" s="108">
        <v>0</v>
      </c>
      <c r="K78" s="108">
        <v>0</v>
      </c>
      <c r="L78" s="108">
        <v>0</v>
      </c>
    </row>
    <row r="79" spans="1:12" ht="0.15" customHeight="1" thickTop="1">
      <c r="A79" s="95"/>
      <c r="B79" s="43">
        <v>45773</v>
      </c>
      <c r="C79" s="108">
        <v>0</v>
      </c>
      <c r="D79" s="108">
        <v>0</v>
      </c>
      <c r="E79" s="108">
        <v>0</v>
      </c>
      <c r="F79" s="108">
        <v>0</v>
      </c>
      <c r="G79" s="108">
        <v>0</v>
      </c>
      <c r="H79" s="108">
        <v>0</v>
      </c>
      <c r="I79" s="108">
        <v>0</v>
      </c>
      <c r="J79" s="108">
        <v>0</v>
      </c>
      <c r="K79" s="108">
        <v>0</v>
      </c>
      <c r="L79" s="108">
        <v>0</v>
      </c>
    </row>
    <row r="80" spans="1:12" ht="0.15" customHeight="1" thickTop="1">
      <c r="A80" s="95"/>
      <c r="B80" s="43">
        <v>45774</v>
      </c>
      <c r="C80" s="108">
        <v>0</v>
      </c>
      <c r="D80" s="108">
        <v>0</v>
      </c>
      <c r="E80" s="108">
        <v>0</v>
      </c>
      <c r="F80" s="108">
        <v>0</v>
      </c>
      <c r="G80" s="108">
        <v>0</v>
      </c>
      <c r="H80" s="108">
        <v>0</v>
      </c>
      <c r="I80" s="108">
        <v>0</v>
      </c>
      <c r="J80" s="108">
        <v>0</v>
      </c>
      <c r="K80" s="108">
        <v>0</v>
      </c>
      <c r="L80" s="108">
        <v>0</v>
      </c>
    </row>
    <row r="81" spans="1:13" ht="0.15" customHeight="1" thickTop="1">
      <c r="A81" s="95"/>
      <c r="B81" s="43">
        <v>45775</v>
      </c>
      <c r="C81" s="108">
        <v>0</v>
      </c>
      <c r="D81" s="108">
        <v>0</v>
      </c>
      <c r="E81" s="108">
        <v>0</v>
      </c>
      <c r="F81" s="108">
        <v>0</v>
      </c>
      <c r="G81" s="108">
        <v>0</v>
      </c>
      <c r="H81" s="108">
        <v>0</v>
      </c>
      <c r="I81" s="108">
        <v>0</v>
      </c>
      <c r="J81" s="108">
        <v>0</v>
      </c>
      <c r="K81" s="108">
        <v>0</v>
      </c>
      <c r="L81" s="108">
        <v>0</v>
      </c>
    </row>
    <row r="82" spans="1:13" ht="0.15" customHeight="1" thickTop="1">
      <c r="A82" s="95"/>
      <c r="B82" s="43">
        <v>45776</v>
      </c>
      <c r="C82" s="108">
        <v>0</v>
      </c>
      <c r="D82" s="108">
        <v>0</v>
      </c>
      <c r="E82" s="108">
        <v>0</v>
      </c>
      <c r="F82" s="108">
        <v>0</v>
      </c>
      <c r="G82" s="108">
        <v>0</v>
      </c>
      <c r="H82" s="108">
        <v>0</v>
      </c>
      <c r="I82" s="108">
        <v>0</v>
      </c>
      <c r="J82" s="108">
        <v>0</v>
      </c>
      <c r="K82" s="108">
        <v>0</v>
      </c>
      <c r="L82" s="108">
        <v>0</v>
      </c>
    </row>
    <row r="83" spans="1:13" ht="0.15" customHeight="1" thickTop="1">
      <c r="A83" s="95"/>
      <c r="B83" s="43">
        <v>45777</v>
      </c>
      <c r="C83" s="108">
        <v>0</v>
      </c>
      <c r="D83" s="108">
        <v>0</v>
      </c>
      <c r="E83" s="108">
        <v>0</v>
      </c>
      <c r="F83" s="108">
        <v>0</v>
      </c>
      <c r="G83" s="108">
        <v>0</v>
      </c>
      <c r="H83" s="108">
        <v>0</v>
      </c>
      <c r="I83" s="108">
        <v>0</v>
      </c>
      <c r="J83" s="108">
        <v>0</v>
      </c>
      <c r="K83" s="108">
        <v>0</v>
      </c>
      <c r="L83" s="108">
        <v>0</v>
      </c>
    </row>
    <row r="84" spans="1:13" ht="0.15" customHeight="1" thickTop="1">
      <c r="A84" s="95"/>
      <c r="B84" s="43">
        <v>45778</v>
      </c>
      <c r="C84" s="108">
        <v>0</v>
      </c>
      <c r="D84" s="108">
        <v>0</v>
      </c>
      <c r="E84" s="108">
        <v>0</v>
      </c>
      <c r="F84" s="108">
        <v>0</v>
      </c>
      <c r="G84" s="108">
        <v>0</v>
      </c>
      <c r="H84" s="108">
        <v>0</v>
      </c>
      <c r="I84" s="108">
        <v>0</v>
      </c>
      <c r="J84" s="108">
        <v>0</v>
      </c>
      <c r="K84" s="108">
        <v>0</v>
      </c>
      <c r="L84" s="108">
        <v>0</v>
      </c>
    </row>
    <row r="85" spans="1:13" ht="0.15" customHeight="1" thickTop="1">
      <c r="A85" s="95"/>
      <c r="B85" s="43">
        <v>45779</v>
      </c>
      <c r="C85" s="108">
        <v>0</v>
      </c>
      <c r="D85" s="108">
        <v>0</v>
      </c>
      <c r="E85" s="108">
        <v>0</v>
      </c>
      <c r="F85" s="108">
        <v>0</v>
      </c>
      <c r="G85" s="108">
        <v>0</v>
      </c>
      <c r="H85" s="108">
        <v>0</v>
      </c>
      <c r="I85" s="108">
        <v>0</v>
      </c>
      <c r="J85" s="108">
        <v>0</v>
      </c>
      <c r="K85" s="108">
        <v>0</v>
      </c>
      <c r="L85" s="108">
        <v>0</v>
      </c>
    </row>
    <row r="86" spans="1:13" ht="0.15" customHeight="1" thickTop="1">
      <c r="A86" s="95"/>
      <c r="B86" s="43">
        <v>45780</v>
      </c>
      <c r="C86" s="108">
        <v>0</v>
      </c>
      <c r="D86" s="108">
        <v>0</v>
      </c>
      <c r="E86" s="108">
        <v>0</v>
      </c>
      <c r="F86" s="108">
        <v>0</v>
      </c>
      <c r="G86" s="108">
        <v>0</v>
      </c>
      <c r="H86" s="108">
        <v>0</v>
      </c>
      <c r="I86" s="108">
        <v>0</v>
      </c>
      <c r="J86" s="108">
        <v>0</v>
      </c>
      <c r="K86" s="108">
        <v>0</v>
      </c>
      <c r="L86" s="108">
        <v>0</v>
      </c>
    </row>
    <row r="87" spans="1:13" ht="0.15" customHeight="1" thickTop="1">
      <c r="A87" s="95"/>
    </row>
    <row r="88" spans="1:13" ht="17" customHeight="1" thickTop="1">
      <c r="A88" s="95"/>
      <c r="B88" s="70" t="s">
        <v>88</v>
      </c>
      <c r="C88" s="71">
        <v>1</v>
      </c>
      <c r="D88" s="71">
        <v>2</v>
      </c>
      <c r="E88" s="71">
        <v>3</v>
      </c>
      <c r="F88" s="71">
        <v>1</v>
      </c>
      <c r="G88" s="71">
        <v>0</v>
      </c>
      <c r="H88" s="71">
        <v>1</v>
      </c>
      <c r="I88" s="71">
        <v>1</v>
      </c>
      <c r="J88" s="71">
        <v>0</v>
      </c>
      <c r="K88" s="71">
        <v>0</v>
      </c>
      <c r="L88" s="71">
        <v>0</v>
      </c>
      <c r="M88" s="71">
        <f>SUM(C88:L88)</f>
        <v>9</v>
      </c>
    </row>
    <row r="90" spans="1:13" ht="0.15" customHeight="1">
      <c r="A90" s="95" t="s">
        <v>104</v>
      </c>
      <c r="B90" s="35" t="s">
        <v>139</v>
      </c>
    </row>
    <row r="91" spans="1:13">
      <c r="A91" s="96"/>
      <c r="B91" s="64" t="s">
        <v>83</v>
      </c>
      <c r="C91" s="72">
        <v>0.1</v>
      </c>
      <c r="D91" s="73">
        <v>0.16666666666666666</v>
      </c>
      <c r="E91" s="73">
        <v>0</v>
      </c>
      <c r="F91" s="73" t="e">
        <v>#DIV/0!</v>
      </c>
      <c r="G91" s="73">
        <v>0</v>
      </c>
      <c r="H91" s="73">
        <v>0</v>
      </c>
      <c r="I91" s="73" t="e">
        <v>#VALUE!</v>
      </c>
      <c r="J91" s="73" t="e">
        <v>#VALUE!</v>
      </c>
      <c r="K91" s="73" t="e">
        <v>#VALUE!</v>
      </c>
    </row>
    <row r="92" spans="1:13">
      <c r="A92" s="96"/>
      <c r="B92" s="65" t="s">
        <v>89</v>
      </c>
      <c r="C92" s="79" t="s">
        <v>128</v>
      </c>
      <c r="D92" s="80" t="s">
        <v>128</v>
      </c>
      <c r="E92" s="74" t="s">
        <v>128</v>
      </c>
      <c r="F92" s="74" t="s">
        <v>128</v>
      </c>
      <c r="G92" s="74" t="s">
        <v>128</v>
      </c>
      <c r="H92" s="74" t="s">
        <v>128</v>
      </c>
      <c r="I92" s="74" t="s">
        <v>128</v>
      </c>
      <c r="J92" s="74" t="s">
        <v>128</v>
      </c>
      <c r="K92" s="74" t="s">
        <v>128</v>
      </c>
    </row>
    <row r="93" spans="1:13" ht="18" thickBot="1">
      <c r="A93" s="96"/>
      <c r="B93" s="64" t="s">
        <v>96</v>
      </c>
      <c r="C93" s="74" t="s">
        <v>13</v>
      </c>
      <c r="D93" s="74" t="s">
        <v>14</v>
      </c>
      <c r="E93" s="74" t="s">
        <v>8</v>
      </c>
      <c r="F93" s="74" t="s">
        <v>15</v>
      </c>
      <c r="G93" s="74" t="s">
        <v>16</v>
      </c>
      <c r="H93" s="107" t="s">
        <v>118</v>
      </c>
      <c r="I93" s="66"/>
      <c r="J93" s="66"/>
      <c r="K93" s="66"/>
    </row>
    <row r="94" spans="1:13" ht="18.5" thickTop="1" thickBot="1">
      <c r="A94" s="96"/>
      <c r="B94" s="65" t="s">
        <v>97</v>
      </c>
      <c r="C94" s="67">
        <v>10</v>
      </c>
      <c r="D94" s="67">
        <v>6</v>
      </c>
      <c r="E94" s="67">
        <v>1</v>
      </c>
      <c r="F94" s="67">
        <v>0</v>
      </c>
      <c r="G94" s="67">
        <v>8</v>
      </c>
      <c r="H94" s="67">
        <v>1</v>
      </c>
      <c r="I94" s="67" t="s">
        <v>87</v>
      </c>
      <c r="J94" s="67" t="s">
        <v>87</v>
      </c>
      <c r="K94" s="67" t="s">
        <v>87</v>
      </c>
    </row>
    <row r="95" spans="1:13" ht="0.15" customHeight="1" thickTop="1">
      <c r="A95" s="96"/>
      <c r="B95" s="47"/>
      <c r="C95" s="44" t="s">
        <v>129</v>
      </c>
      <c r="D95" s="44" t="s">
        <v>140</v>
      </c>
      <c r="E95" s="44" t="s">
        <v>141</v>
      </c>
      <c r="F95" s="44" t="s">
        <v>142</v>
      </c>
      <c r="G95" s="44" t="s">
        <v>143</v>
      </c>
      <c r="H95" s="44" t="s">
        <v>144</v>
      </c>
      <c r="I95" s="44" t="s">
        <v>145</v>
      </c>
      <c r="J95" s="44" t="s">
        <v>145</v>
      </c>
      <c r="K95" s="44" t="s">
        <v>145</v>
      </c>
    </row>
    <row r="96" spans="1:13" ht="0.15" customHeight="1" thickTop="1">
      <c r="A96" s="96"/>
      <c r="B96" s="45">
        <v>45748</v>
      </c>
      <c r="C96" s="42">
        <v>0</v>
      </c>
      <c r="D96" s="42">
        <v>0</v>
      </c>
      <c r="E96" s="42">
        <v>0</v>
      </c>
      <c r="F96" s="42">
        <v>0</v>
      </c>
      <c r="G96" s="42">
        <v>0</v>
      </c>
      <c r="H96" s="42">
        <v>0</v>
      </c>
      <c r="I96" s="42">
        <v>0</v>
      </c>
      <c r="J96" s="42">
        <v>0</v>
      </c>
      <c r="K96" s="42">
        <v>0</v>
      </c>
    </row>
    <row r="97" spans="1:11" ht="0.15" customHeight="1" thickTop="1">
      <c r="A97" s="96"/>
      <c r="B97" s="45">
        <v>45749</v>
      </c>
      <c r="C97" s="42">
        <v>0</v>
      </c>
      <c r="D97" s="42">
        <v>0</v>
      </c>
      <c r="E97" s="42">
        <v>0</v>
      </c>
      <c r="F97" s="42">
        <v>0</v>
      </c>
      <c r="G97" s="42">
        <v>0</v>
      </c>
      <c r="H97" s="42">
        <v>0</v>
      </c>
      <c r="I97" s="42">
        <v>0</v>
      </c>
      <c r="J97" s="42">
        <v>0</v>
      </c>
      <c r="K97" s="42">
        <v>0</v>
      </c>
    </row>
    <row r="98" spans="1:11" ht="0.15" customHeight="1" thickTop="1">
      <c r="A98" s="96"/>
      <c r="B98" s="45">
        <v>45750</v>
      </c>
      <c r="C98" s="42">
        <v>0</v>
      </c>
      <c r="D98" s="42">
        <v>0</v>
      </c>
      <c r="E98" s="42">
        <v>0</v>
      </c>
      <c r="F98" s="42">
        <v>0</v>
      </c>
      <c r="G98" s="42">
        <v>0</v>
      </c>
      <c r="H98" s="42">
        <v>0</v>
      </c>
      <c r="I98" s="42">
        <v>0</v>
      </c>
      <c r="J98" s="42">
        <v>0</v>
      </c>
      <c r="K98" s="42">
        <v>0</v>
      </c>
    </row>
    <row r="99" spans="1:11" ht="0.15" customHeight="1" thickTop="1">
      <c r="A99" s="96"/>
      <c r="B99" s="43">
        <v>45751</v>
      </c>
      <c r="C99" s="42">
        <v>1</v>
      </c>
      <c r="D99" s="42">
        <v>0</v>
      </c>
      <c r="E99" s="42">
        <v>0</v>
      </c>
      <c r="F99" s="42">
        <v>0</v>
      </c>
      <c r="G99" s="42">
        <v>0</v>
      </c>
      <c r="H99" s="42">
        <v>0</v>
      </c>
      <c r="I99" s="42">
        <v>0</v>
      </c>
      <c r="J99" s="42">
        <v>0</v>
      </c>
      <c r="K99" s="42">
        <v>0</v>
      </c>
    </row>
    <row r="100" spans="1:11" ht="0.15" customHeight="1" thickTop="1">
      <c r="A100" s="96"/>
      <c r="B100" s="43">
        <v>45752</v>
      </c>
      <c r="C100" s="42">
        <v>0</v>
      </c>
      <c r="D100" s="42">
        <v>0</v>
      </c>
      <c r="E100" s="42">
        <v>0</v>
      </c>
      <c r="F100" s="42">
        <v>0</v>
      </c>
      <c r="G100" s="42">
        <v>0</v>
      </c>
      <c r="H100" s="42">
        <v>0</v>
      </c>
      <c r="I100" s="42">
        <v>0</v>
      </c>
      <c r="J100" s="42">
        <v>0</v>
      </c>
      <c r="K100" s="42">
        <v>0</v>
      </c>
    </row>
    <row r="101" spans="1:11" ht="0.15" customHeight="1" thickTop="1">
      <c r="A101" s="96"/>
      <c r="B101" s="43">
        <v>45753</v>
      </c>
      <c r="C101" s="42">
        <v>0</v>
      </c>
      <c r="D101" s="42">
        <v>1</v>
      </c>
      <c r="E101" s="42">
        <v>0</v>
      </c>
      <c r="F101" s="42">
        <v>0</v>
      </c>
      <c r="G101" s="42">
        <v>0</v>
      </c>
      <c r="H101" s="42">
        <v>0</v>
      </c>
      <c r="I101" s="42">
        <v>0</v>
      </c>
      <c r="J101" s="42">
        <v>0</v>
      </c>
      <c r="K101" s="42">
        <v>0</v>
      </c>
    </row>
    <row r="102" spans="1:11" ht="0.15" customHeight="1" thickTop="1">
      <c r="A102" s="96"/>
      <c r="B102" s="43">
        <v>45754</v>
      </c>
      <c r="C102" s="42">
        <v>0</v>
      </c>
      <c r="D102" s="42">
        <v>0</v>
      </c>
      <c r="E102" s="42">
        <v>0</v>
      </c>
      <c r="F102" s="42">
        <v>0</v>
      </c>
      <c r="G102" s="42">
        <v>0</v>
      </c>
      <c r="H102" s="42">
        <v>0</v>
      </c>
      <c r="I102" s="42">
        <v>0</v>
      </c>
      <c r="J102" s="42">
        <v>0</v>
      </c>
      <c r="K102" s="42">
        <v>0</v>
      </c>
    </row>
    <row r="103" spans="1:11" ht="0.15" customHeight="1" thickTop="1">
      <c r="A103" s="96"/>
      <c r="B103" s="43">
        <v>45755</v>
      </c>
      <c r="C103" s="42">
        <v>0</v>
      </c>
      <c r="D103" s="42">
        <v>0</v>
      </c>
      <c r="E103" s="42">
        <v>0</v>
      </c>
      <c r="F103" s="42">
        <v>0</v>
      </c>
      <c r="G103" s="42">
        <v>0</v>
      </c>
      <c r="H103" s="42">
        <v>0</v>
      </c>
      <c r="I103" s="42">
        <v>0</v>
      </c>
      <c r="J103" s="42">
        <v>0</v>
      </c>
      <c r="K103" s="42">
        <v>0</v>
      </c>
    </row>
    <row r="104" spans="1:11" ht="0.15" customHeight="1" thickTop="1">
      <c r="A104" s="96"/>
      <c r="B104" s="43">
        <v>45756</v>
      </c>
      <c r="C104" s="42">
        <v>0</v>
      </c>
      <c r="D104" s="42">
        <v>0</v>
      </c>
      <c r="E104" s="42">
        <v>0</v>
      </c>
      <c r="F104" s="42">
        <v>0</v>
      </c>
      <c r="G104" s="42">
        <v>0</v>
      </c>
      <c r="H104" s="42">
        <v>0</v>
      </c>
      <c r="I104" s="42">
        <v>0</v>
      </c>
      <c r="J104" s="42">
        <v>0</v>
      </c>
      <c r="K104" s="42">
        <v>0</v>
      </c>
    </row>
    <row r="105" spans="1:11" ht="0.15" customHeight="1" thickTop="1">
      <c r="A105" s="96"/>
      <c r="B105" s="43">
        <v>45757</v>
      </c>
      <c r="C105" s="42">
        <v>0</v>
      </c>
      <c r="D105" s="42">
        <v>0</v>
      </c>
      <c r="E105" s="42">
        <v>0</v>
      </c>
      <c r="F105" s="42">
        <v>0</v>
      </c>
      <c r="G105" s="42">
        <v>0</v>
      </c>
      <c r="H105" s="42">
        <v>0</v>
      </c>
      <c r="I105" s="42">
        <v>0</v>
      </c>
      <c r="J105" s="42">
        <v>0</v>
      </c>
      <c r="K105" s="42">
        <v>0</v>
      </c>
    </row>
    <row r="106" spans="1:11" ht="0.15" customHeight="1" thickTop="1">
      <c r="A106" s="96"/>
      <c r="B106" s="43">
        <v>45758</v>
      </c>
      <c r="C106" s="42">
        <v>0</v>
      </c>
      <c r="D106" s="42">
        <v>0</v>
      </c>
      <c r="E106" s="42">
        <v>0</v>
      </c>
      <c r="F106" s="42">
        <v>0</v>
      </c>
      <c r="G106" s="42">
        <v>0</v>
      </c>
      <c r="H106" s="42">
        <v>0</v>
      </c>
      <c r="I106" s="42">
        <v>0</v>
      </c>
      <c r="J106" s="42">
        <v>0</v>
      </c>
      <c r="K106" s="42">
        <v>0</v>
      </c>
    </row>
    <row r="107" spans="1:11" ht="0.15" customHeight="1" thickTop="1">
      <c r="A107" s="96"/>
      <c r="B107" s="43">
        <v>45759</v>
      </c>
      <c r="C107" s="42">
        <v>0</v>
      </c>
      <c r="D107" s="42">
        <v>0</v>
      </c>
      <c r="E107" s="42">
        <v>0</v>
      </c>
      <c r="F107" s="42">
        <v>0</v>
      </c>
      <c r="G107" s="42">
        <v>0</v>
      </c>
      <c r="H107" s="42">
        <v>0</v>
      </c>
      <c r="I107" s="42">
        <v>0</v>
      </c>
      <c r="J107" s="42">
        <v>0</v>
      </c>
      <c r="K107" s="42">
        <v>0</v>
      </c>
    </row>
    <row r="108" spans="1:11" ht="0.15" customHeight="1" thickTop="1">
      <c r="A108" s="96"/>
      <c r="B108" s="43">
        <v>45760</v>
      </c>
      <c r="C108" s="42">
        <v>0</v>
      </c>
      <c r="D108" s="42">
        <v>0</v>
      </c>
      <c r="E108" s="42">
        <v>0</v>
      </c>
      <c r="F108" s="42">
        <v>0</v>
      </c>
      <c r="G108" s="42">
        <v>0</v>
      </c>
      <c r="H108" s="42">
        <v>0</v>
      </c>
      <c r="I108" s="42">
        <v>0</v>
      </c>
      <c r="J108" s="42">
        <v>0</v>
      </c>
      <c r="K108" s="42">
        <v>0</v>
      </c>
    </row>
    <row r="109" spans="1:11" ht="0.15" customHeight="1" thickTop="1">
      <c r="A109" s="96"/>
      <c r="B109" s="43">
        <v>45761</v>
      </c>
      <c r="C109" s="42">
        <v>0</v>
      </c>
      <c r="D109" s="42">
        <v>0</v>
      </c>
      <c r="E109" s="42">
        <v>0</v>
      </c>
      <c r="F109" s="42">
        <v>0</v>
      </c>
      <c r="G109" s="42">
        <v>0</v>
      </c>
      <c r="H109" s="42">
        <v>0</v>
      </c>
      <c r="I109" s="42">
        <v>0</v>
      </c>
      <c r="J109" s="42">
        <v>0</v>
      </c>
      <c r="K109" s="42">
        <v>0</v>
      </c>
    </row>
    <row r="110" spans="1:11" ht="0.15" customHeight="1" thickTop="1">
      <c r="A110" s="96"/>
      <c r="B110" s="43">
        <v>45762</v>
      </c>
      <c r="C110" s="42">
        <v>0</v>
      </c>
      <c r="D110" s="42">
        <v>0</v>
      </c>
      <c r="E110" s="42">
        <v>0</v>
      </c>
      <c r="F110" s="42">
        <v>0</v>
      </c>
      <c r="G110" s="42">
        <v>0</v>
      </c>
      <c r="H110" s="42">
        <v>0</v>
      </c>
      <c r="I110" s="42">
        <v>0</v>
      </c>
      <c r="J110" s="42">
        <v>0</v>
      </c>
      <c r="K110" s="42">
        <v>0</v>
      </c>
    </row>
    <row r="111" spans="1:11" ht="0.15" customHeight="1" thickTop="1">
      <c r="A111" s="96"/>
      <c r="B111" s="43">
        <v>45763</v>
      </c>
      <c r="C111" s="42">
        <v>0</v>
      </c>
      <c r="D111" s="42">
        <v>0</v>
      </c>
      <c r="E111" s="42">
        <v>0</v>
      </c>
      <c r="F111" s="42">
        <v>0</v>
      </c>
      <c r="G111" s="42">
        <v>0</v>
      </c>
      <c r="H111" s="42">
        <v>0</v>
      </c>
      <c r="I111" s="42">
        <v>0</v>
      </c>
      <c r="J111" s="42">
        <v>0</v>
      </c>
      <c r="K111" s="42">
        <v>0</v>
      </c>
    </row>
    <row r="112" spans="1:11" ht="0.15" customHeight="1" thickTop="1">
      <c r="A112" s="96"/>
      <c r="B112" s="43">
        <v>45764</v>
      </c>
      <c r="C112" s="42">
        <v>0</v>
      </c>
      <c r="D112" s="42">
        <v>0</v>
      </c>
      <c r="E112" s="42">
        <v>0</v>
      </c>
      <c r="F112" s="42">
        <v>0</v>
      </c>
      <c r="G112" s="42">
        <v>0</v>
      </c>
      <c r="H112" s="42">
        <v>0</v>
      </c>
      <c r="I112" s="42">
        <v>0</v>
      </c>
      <c r="J112" s="42">
        <v>0</v>
      </c>
      <c r="K112" s="42">
        <v>0</v>
      </c>
    </row>
    <row r="113" spans="1:11" ht="0.15" customHeight="1" thickTop="1">
      <c r="A113" s="96"/>
      <c r="B113" s="43">
        <v>45765</v>
      </c>
      <c r="C113" s="42">
        <v>0</v>
      </c>
      <c r="D113" s="42">
        <v>0</v>
      </c>
      <c r="E113" s="42">
        <v>0</v>
      </c>
      <c r="F113" s="42">
        <v>0</v>
      </c>
      <c r="G113" s="42">
        <v>0</v>
      </c>
      <c r="H113" s="42">
        <v>0</v>
      </c>
      <c r="I113" s="42">
        <v>0</v>
      </c>
      <c r="J113" s="42">
        <v>0</v>
      </c>
      <c r="K113" s="42">
        <v>0</v>
      </c>
    </row>
    <row r="114" spans="1:11" ht="0.15" customHeight="1" thickTop="1">
      <c r="A114" s="96"/>
      <c r="B114" s="43">
        <v>45766</v>
      </c>
      <c r="C114" s="42">
        <v>0</v>
      </c>
      <c r="D114" s="42">
        <v>0</v>
      </c>
      <c r="E114" s="42">
        <v>0</v>
      </c>
      <c r="F114" s="42">
        <v>0</v>
      </c>
      <c r="G114" s="42">
        <v>0</v>
      </c>
      <c r="H114" s="42">
        <v>0</v>
      </c>
      <c r="I114" s="42">
        <v>0</v>
      </c>
      <c r="J114" s="42">
        <v>0</v>
      </c>
      <c r="K114" s="42">
        <v>0</v>
      </c>
    </row>
    <row r="115" spans="1:11" ht="0.15" customHeight="1" thickTop="1">
      <c r="A115" s="96"/>
      <c r="B115" s="43">
        <v>45767</v>
      </c>
      <c r="C115" s="42">
        <v>0</v>
      </c>
      <c r="D115" s="42">
        <v>0</v>
      </c>
      <c r="E115" s="42">
        <v>0</v>
      </c>
      <c r="F115" s="42">
        <v>0</v>
      </c>
      <c r="G115" s="42">
        <v>0</v>
      </c>
      <c r="H115" s="42">
        <v>0</v>
      </c>
      <c r="I115" s="42">
        <v>0</v>
      </c>
      <c r="J115" s="42">
        <v>0</v>
      </c>
      <c r="K115" s="42">
        <v>0</v>
      </c>
    </row>
    <row r="116" spans="1:11" ht="0.15" customHeight="1" thickTop="1">
      <c r="A116" s="96"/>
      <c r="B116" s="43">
        <v>45768</v>
      </c>
      <c r="C116" s="42">
        <v>0</v>
      </c>
      <c r="D116" s="42">
        <v>0</v>
      </c>
      <c r="E116" s="42">
        <v>0</v>
      </c>
      <c r="F116" s="42">
        <v>0</v>
      </c>
      <c r="G116" s="42">
        <v>0</v>
      </c>
      <c r="H116" s="42">
        <v>0</v>
      </c>
      <c r="I116" s="42">
        <v>0</v>
      </c>
      <c r="J116" s="42">
        <v>0</v>
      </c>
      <c r="K116" s="42">
        <v>0</v>
      </c>
    </row>
    <row r="117" spans="1:11" ht="0.15" customHeight="1" thickTop="1">
      <c r="A117" s="96"/>
      <c r="B117" s="43">
        <v>45769</v>
      </c>
      <c r="C117" s="42">
        <v>0</v>
      </c>
      <c r="D117" s="42">
        <v>0</v>
      </c>
      <c r="E117" s="42">
        <v>0</v>
      </c>
      <c r="F117" s="42">
        <v>0</v>
      </c>
      <c r="G117" s="42">
        <v>0</v>
      </c>
      <c r="H117" s="42">
        <v>0</v>
      </c>
      <c r="I117" s="42">
        <v>0</v>
      </c>
      <c r="J117" s="42">
        <v>0</v>
      </c>
      <c r="K117" s="42">
        <v>0</v>
      </c>
    </row>
    <row r="118" spans="1:11" ht="0.15" customHeight="1" thickTop="1">
      <c r="A118" s="96"/>
      <c r="B118" s="43">
        <v>45770</v>
      </c>
      <c r="C118" s="42">
        <v>0</v>
      </c>
      <c r="D118" s="42">
        <v>0</v>
      </c>
      <c r="E118" s="42">
        <v>0</v>
      </c>
      <c r="F118" s="42">
        <v>0</v>
      </c>
      <c r="G118" s="42">
        <v>0</v>
      </c>
      <c r="H118" s="42">
        <v>0</v>
      </c>
      <c r="I118" s="42">
        <v>0</v>
      </c>
      <c r="J118" s="42">
        <v>0</v>
      </c>
      <c r="K118" s="42">
        <v>0</v>
      </c>
    </row>
    <row r="119" spans="1:11" ht="0.15" customHeight="1" thickTop="1">
      <c r="A119" s="96"/>
      <c r="B119" s="43">
        <v>45771</v>
      </c>
      <c r="C119" s="42">
        <v>0</v>
      </c>
      <c r="D119" s="42">
        <v>0</v>
      </c>
      <c r="E119" s="42">
        <v>0</v>
      </c>
      <c r="F119" s="42">
        <v>0</v>
      </c>
      <c r="G119" s="42">
        <v>0</v>
      </c>
      <c r="H119" s="42">
        <v>0</v>
      </c>
      <c r="I119" s="42">
        <v>0</v>
      </c>
      <c r="J119" s="42">
        <v>0</v>
      </c>
      <c r="K119" s="42">
        <v>0</v>
      </c>
    </row>
    <row r="120" spans="1:11" ht="0.15" customHeight="1" thickTop="1">
      <c r="A120" s="96"/>
      <c r="B120" s="43">
        <v>45772</v>
      </c>
      <c r="C120" s="42">
        <v>0</v>
      </c>
      <c r="D120" s="42">
        <v>0</v>
      </c>
      <c r="E120" s="42">
        <v>0</v>
      </c>
      <c r="F120" s="42">
        <v>0</v>
      </c>
      <c r="G120" s="42">
        <v>0</v>
      </c>
      <c r="H120" s="42">
        <v>0</v>
      </c>
      <c r="I120" s="42">
        <v>0</v>
      </c>
      <c r="J120" s="42">
        <v>0</v>
      </c>
      <c r="K120" s="42">
        <v>0</v>
      </c>
    </row>
    <row r="121" spans="1:11" ht="0.15" customHeight="1" thickTop="1">
      <c r="A121" s="96"/>
      <c r="B121" s="43">
        <v>45773</v>
      </c>
      <c r="C121" s="42">
        <v>0</v>
      </c>
      <c r="D121" s="42">
        <v>0</v>
      </c>
      <c r="E121" s="42">
        <v>0</v>
      </c>
      <c r="F121" s="42">
        <v>0</v>
      </c>
      <c r="G121" s="42">
        <v>0</v>
      </c>
      <c r="H121" s="42">
        <v>0</v>
      </c>
      <c r="I121" s="42">
        <v>0</v>
      </c>
      <c r="J121" s="42">
        <v>0</v>
      </c>
      <c r="K121" s="42">
        <v>0</v>
      </c>
    </row>
    <row r="122" spans="1:11" ht="0.15" customHeight="1" thickTop="1">
      <c r="A122" s="96"/>
      <c r="B122" s="43">
        <v>45774</v>
      </c>
      <c r="C122" s="42">
        <v>0</v>
      </c>
      <c r="D122" s="42">
        <v>0</v>
      </c>
      <c r="E122" s="42">
        <v>0</v>
      </c>
      <c r="F122" s="42">
        <v>0</v>
      </c>
      <c r="G122" s="42">
        <v>0</v>
      </c>
      <c r="H122" s="42">
        <v>0</v>
      </c>
      <c r="I122" s="42">
        <v>0</v>
      </c>
      <c r="J122" s="42">
        <v>0</v>
      </c>
      <c r="K122" s="42">
        <v>0</v>
      </c>
    </row>
    <row r="123" spans="1:11" ht="0.15" customHeight="1" thickTop="1">
      <c r="A123" s="96"/>
      <c r="B123" s="43">
        <v>45775</v>
      </c>
      <c r="C123" s="42">
        <v>0</v>
      </c>
      <c r="D123" s="42">
        <v>0</v>
      </c>
      <c r="E123" s="42">
        <v>0</v>
      </c>
      <c r="F123" s="42">
        <v>0</v>
      </c>
      <c r="G123" s="42">
        <v>0</v>
      </c>
      <c r="H123" s="42">
        <v>0</v>
      </c>
      <c r="I123" s="42">
        <v>0</v>
      </c>
      <c r="J123" s="42">
        <v>0</v>
      </c>
      <c r="K123" s="42">
        <v>0</v>
      </c>
    </row>
    <row r="124" spans="1:11" ht="0.15" customHeight="1" thickTop="1">
      <c r="A124" s="96"/>
      <c r="B124" s="43">
        <v>45776</v>
      </c>
      <c r="C124" s="42">
        <v>0</v>
      </c>
      <c r="D124" s="42">
        <v>0</v>
      </c>
      <c r="E124" s="42">
        <v>0</v>
      </c>
      <c r="F124" s="42">
        <v>0</v>
      </c>
      <c r="G124" s="42">
        <v>0</v>
      </c>
      <c r="H124" s="42">
        <v>0</v>
      </c>
      <c r="I124" s="42">
        <v>0</v>
      </c>
      <c r="J124" s="42">
        <v>0</v>
      </c>
      <c r="K124" s="42">
        <v>0</v>
      </c>
    </row>
    <row r="125" spans="1:11" ht="0.15" customHeight="1" thickTop="1">
      <c r="A125" s="96"/>
      <c r="B125" s="43">
        <v>45777</v>
      </c>
      <c r="C125" s="42">
        <v>0</v>
      </c>
      <c r="D125" s="42">
        <v>0</v>
      </c>
      <c r="E125" s="42">
        <v>0</v>
      </c>
      <c r="F125" s="42">
        <v>0</v>
      </c>
      <c r="G125" s="42">
        <v>0</v>
      </c>
      <c r="H125" s="42">
        <v>0</v>
      </c>
      <c r="I125" s="42">
        <v>0</v>
      </c>
      <c r="J125" s="42">
        <v>0</v>
      </c>
      <c r="K125" s="42">
        <v>0</v>
      </c>
    </row>
    <row r="126" spans="1:11" ht="0.15" customHeight="1" thickTop="1">
      <c r="A126" s="96"/>
      <c r="B126" s="43">
        <v>45778</v>
      </c>
      <c r="C126" s="42">
        <v>0</v>
      </c>
      <c r="D126" s="42">
        <v>0</v>
      </c>
      <c r="E126" s="42">
        <v>0</v>
      </c>
      <c r="F126" s="42">
        <v>0</v>
      </c>
      <c r="G126" s="42">
        <v>0</v>
      </c>
      <c r="H126" s="42">
        <v>0</v>
      </c>
      <c r="I126" s="42">
        <v>0</v>
      </c>
      <c r="J126" s="42">
        <v>0</v>
      </c>
      <c r="K126" s="42">
        <v>0</v>
      </c>
    </row>
    <row r="127" spans="1:11" ht="0.15" customHeight="1" thickTop="1">
      <c r="A127" s="96"/>
      <c r="B127" s="43">
        <v>45779</v>
      </c>
      <c r="C127" s="42">
        <v>0</v>
      </c>
      <c r="D127" s="42">
        <v>0</v>
      </c>
      <c r="E127" s="42">
        <v>0</v>
      </c>
      <c r="F127" s="42">
        <v>0</v>
      </c>
      <c r="G127" s="42">
        <v>0</v>
      </c>
      <c r="H127" s="42">
        <v>0</v>
      </c>
      <c r="I127" s="42">
        <v>0</v>
      </c>
      <c r="J127" s="42">
        <v>0</v>
      </c>
      <c r="K127" s="42">
        <v>0</v>
      </c>
    </row>
    <row r="128" spans="1:11" ht="0.15" customHeight="1" thickTop="1">
      <c r="A128" s="96"/>
      <c r="B128" s="43">
        <v>45780</v>
      </c>
      <c r="C128" s="42">
        <v>0</v>
      </c>
      <c r="D128" s="42">
        <v>0</v>
      </c>
      <c r="E128" s="42">
        <v>0</v>
      </c>
      <c r="F128" s="42">
        <v>0</v>
      </c>
      <c r="G128" s="42">
        <v>0</v>
      </c>
      <c r="H128" s="42">
        <v>0</v>
      </c>
      <c r="I128" s="42">
        <v>0</v>
      </c>
      <c r="J128" s="42">
        <v>0</v>
      </c>
      <c r="K128" s="42">
        <v>0</v>
      </c>
    </row>
    <row r="129" spans="1:12" ht="0.15" customHeight="1" thickTop="1">
      <c r="A129" s="96"/>
    </row>
    <row r="130" spans="1:12" ht="18" thickTop="1">
      <c r="A130" s="96"/>
      <c r="B130" s="70" t="s">
        <v>88</v>
      </c>
      <c r="C130" s="71">
        <v>1</v>
      </c>
      <c r="D130" s="71">
        <v>1</v>
      </c>
      <c r="E130" s="71">
        <v>0</v>
      </c>
      <c r="F130" s="71">
        <v>0</v>
      </c>
      <c r="G130" s="71">
        <v>0</v>
      </c>
      <c r="H130" s="71">
        <v>0</v>
      </c>
      <c r="I130" s="71">
        <v>0</v>
      </c>
      <c r="J130" s="71">
        <v>0</v>
      </c>
      <c r="K130" s="71">
        <v>0</v>
      </c>
      <c r="L130" s="71">
        <v>2</v>
      </c>
    </row>
    <row r="132" spans="1:12" ht="0.15" customHeight="1">
      <c r="A132" s="95" t="s">
        <v>105</v>
      </c>
      <c r="B132" s="35" t="s">
        <v>146</v>
      </c>
    </row>
    <row r="133" spans="1:12">
      <c r="A133" s="96"/>
      <c r="B133" s="64" t="s">
        <v>83</v>
      </c>
      <c r="C133" s="72">
        <v>0.3</v>
      </c>
      <c r="D133" s="73">
        <v>0.16666666666666666</v>
      </c>
      <c r="E133" s="73">
        <v>0</v>
      </c>
      <c r="F133" s="73" t="e">
        <v>#DIV/0!</v>
      </c>
      <c r="G133" s="73" t="e">
        <v>#DIV/0!</v>
      </c>
      <c r="H133" s="73" t="e">
        <v>#DIV/0!</v>
      </c>
      <c r="I133" s="73" t="e">
        <v>#VALUE!</v>
      </c>
      <c r="J133" s="73" t="e">
        <v>#VALUE!</v>
      </c>
      <c r="K133" s="73" t="e">
        <v>#VALUE!</v>
      </c>
    </row>
    <row r="134" spans="1:12">
      <c r="A134" s="96"/>
      <c r="B134" s="65" t="s">
        <v>89</v>
      </c>
      <c r="C134" s="79" t="s">
        <v>117</v>
      </c>
      <c r="D134" s="80" t="s">
        <v>117</v>
      </c>
      <c r="E134" s="80" t="s">
        <v>117</v>
      </c>
      <c r="F134" s="80" t="s">
        <v>117</v>
      </c>
      <c r="G134" s="80" t="s">
        <v>117</v>
      </c>
      <c r="H134" s="80" t="s">
        <v>117</v>
      </c>
      <c r="I134" s="80" t="s">
        <v>117</v>
      </c>
      <c r="J134" s="80" t="s">
        <v>117</v>
      </c>
      <c r="K134" s="80" t="s">
        <v>117</v>
      </c>
    </row>
    <row r="135" spans="1:12" ht="18" thickBot="1">
      <c r="A135" s="96"/>
      <c r="B135" s="64" t="s">
        <v>96</v>
      </c>
      <c r="C135" s="74" t="s">
        <v>13</v>
      </c>
      <c r="D135" s="74" t="s">
        <v>14</v>
      </c>
      <c r="E135" s="74" t="s">
        <v>8</v>
      </c>
      <c r="F135" s="74" t="s">
        <v>15</v>
      </c>
      <c r="G135" s="74" t="s">
        <v>16</v>
      </c>
      <c r="H135" s="107" t="s">
        <v>118</v>
      </c>
      <c r="I135" s="66"/>
      <c r="J135" s="66"/>
      <c r="K135" s="66"/>
    </row>
    <row r="136" spans="1:12" ht="18.5" thickTop="1" thickBot="1">
      <c r="A136" s="96"/>
      <c r="B136" s="65" t="s">
        <v>97</v>
      </c>
      <c r="C136" s="67">
        <v>10</v>
      </c>
      <c r="D136" s="67">
        <v>6</v>
      </c>
      <c r="E136" s="67">
        <v>1</v>
      </c>
      <c r="F136" s="67">
        <v>0</v>
      </c>
      <c r="G136" s="67">
        <v>0</v>
      </c>
      <c r="H136" s="67">
        <v>0</v>
      </c>
      <c r="I136" s="67" t="s">
        <v>87</v>
      </c>
      <c r="J136" s="67" t="s">
        <v>87</v>
      </c>
      <c r="K136" s="67" t="s">
        <v>87</v>
      </c>
    </row>
    <row r="137" spans="1:12" ht="0.15" customHeight="1" thickTop="1">
      <c r="A137" s="96"/>
      <c r="B137" s="47"/>
      <c r="C137" s="44" t="s">
        <v>131</v>
      </c>
      <c r="D137" s="44" t="s">
        <v>147</v>
      </c>
      <c r="E137" s="44" t="s">
        <v>148</v>
      </c>
      <c r="F137" s="44" t="s">
        <v>149</v>
      </c>
      <c r="G137" s="44" t="s">
        <v>150</v>
      </c>
      <c r="H137" s="44" t="s">
        <v>151</v>
      </c>
      <c r="I137" s="44" t="s">
        <v>152</v>
      </c>
      <c r="J137" s="44" t="s">
        <v>152</v>
      </c>
      <c r="K137" s="44" t="s">
        <v>152</v>
      </c>
    </row>
    <row r="138" spans="1:12" ht="0.15" customHeight="1" thickTop="1">
      <c r="A138" s="96"/>
      <c r="B138" s="45">
        <v>45748</v>
      </c>
      <c r="C138" s="42">
        <v>0</v>
      </c>
      <c r="D138" s="42">
        <v>0</v>
      </c>
      <c r="E138" s="42">
        <v>0</v>
      </c>
      <c r="F138" s="42">
        <v>0</v>
      </c>
      <c r="G138" s="42">
        <v>0</v>
      </c>
      <c r="H138" s="42">
        <v>0</v>
      </c>
      <c r="I138" s="42">
        <v>0</v>
      </c>
      <c r="J138" s="42">
        <v>0</v>
      </c>
      <c r="K138" s="42">
        <v>0</v>
      </c>
    </row>
    <row r="139" spans="1:12" ht="0.15" customHeight="1" thickTop="1">
      <c r="A139" s="96"/>
      <c r="B139" s="45">
        <v>45749</v>
      </c>
      <c r="C139" s="42">
        <v>0</v>
      </c>
      <c r="D139" s="42">
        <v>0</v>
      </c>
      <c r="E139" s="42">
        <v>0</v>
      </c>
      <c r="F139" s="42">
        <v>0</v>
      </c>
      <c r="G139" s="42">
        <v>0</v>
      </c>
      <c r="H139" s="42">
        <v>0</v>
      </c>
      <c r="I139" s="42">
        <v>0</v>
      </c>
      <c r="J139" s="42">
        <v>0</v>
      </c>
      <c r="K139" s="42">
        <v>0</v>
      </c>
    </row>
    <row r="140" spans="1:12" ht="0.15" customHeight="1" thickTop="1">
      <c r="A140" s="96"/>
      <c r="B140" s="45">
        <v>45750</v>
      </c>
      <c r="C140" s="42">
        <v>0</v>
      </c>
      <c r="D140" s="42">
        <v>0</v>
      </c>
      <c r="E140" s="42">
        <v>0</v>
      </c>
      <c r="F140" s="42">
        <v>0</v>
      </c>
      <c r="G140" s="42">
        <v>0</v>
      </c>
      <c r="H140" s="42">
        <v>0</v>
      </c>
      <c r="I140" s="42">
        <v>0</v>
      </c>
      <c r="J140" s="42">
        <v>0</v>
      </c>
      <c r="K140" s="42">
        <v>0</v>
      </c>
    </row>
    <row r="141" spans="1:12" ht="0.15" customHeight="1" thickTop="1">
      <c r="A141" s="96"/>
      <c r="B141" s="43">
        <v>45751</v>
      </c>
      <c r="C141" s="42">
        <v>0</v>
      </c>
      <c r="D141" s="42">
        <v>0</v>
      </c>
      <c r="E141" s="42">
        <v>0</v>
      </c>
      <c r="F141" s="42">
        <v>0</v>
      </c>
      <c r="G141" s="42">
        <v>0</v>
      </c>
      <c r="H141" s="42">
        <v>0</v>
      </c>
      <c r="I141" s="42">
        <v>0</v>
      </c>
      <c r="J141" s="42">
        <v>0</v>
      </c>
      <c r="K141" s="42">
        <v>0</v>
      </c>
    </row>
    <row r="142" spans="1:12" ht="0.15" customHeight="1" thickTop="1">
      <c r="A142" s="96"/>
      <c r="B142" s="43">
        <v>45752</v>
      </c>
      <c r="C142" s="42">
        <v>0</v>
      </c>
      <c r="D142" s="42">
        <v>0</v>
      </c>
      <c r="E142" s="42">
        <v>0</v>
      </c>
      <c r="F142" s="42">
        <v>0</v>
      </c>
      <c r="G142" s="42">
        <v>0</v>
      </c>
      <c r="H142" s="42">
        <v>0</v>
      </c>
      <c r="I142" s="42">
        <v>0</v>
      </c>
      <c r="J142" s="42">
        <v>0</v>
      </c>
      <c r="K142" s="42">
        <v>0</v>
      </c>
    </row>
    <row r="143" spans="1:12" ht="0.15" customHeight="1" thickTop="1">
      <c r="A143" s="96"/>
      <c r="B143" s="43">
        <v>45753</v>
      </c>
      <c r="C143" s="42">
        <v>0</v>
      </c>
      <c r="D143" s="42">
        <v>0</v>
      </c>
      <c r="E143" s="42">
        <v>0</v>
      </c>
      <c r="F143" s="42">
        <v>0</v>
      </c>
      <c r="G143" s="42">
        <v>0</v>
      </c>
      <c r="H143" s="42">
        <v>0</v>
      </c>
      <c r="I143" s="42">
        <v>0</v>
      </c>
      <c r="J143" s="42">
        <v>0</v>
      </c>
      <c r="K143" s="42">
        <v>0</v>
      </c>
    </row>
    <row r="144" spans="1:12" ht="0.15" customHeight="1" thickTop="1">
      <c r="A144" s="96"/>
      <c r="B144" s="43">
        <v>45754</v>
      </c>
      <c r="C144" s="42">
        <v>1</v>
      </c>
      <c r="D144" s="42">
        <v>0</v>
      </c>
      <c r="E144" s="42">
        <v>0</v>
      </c>
      <c r="F144" s="42">
        <v>0</v>
      </c>
      <c r="G144" s="42">
        <v>0</v>
      </c>
      <c r="H144" s="42">
        <v>0</v>
      </c>
      <c r="I144" s="42">
        <v>0</v>
      </c>
      <c r="J144" s="42">
        <v>0</v>
      </c>
      <c r="K144" s="42">
        <v>0</v>
      </c>
    </row>
    <row r="145" spans="1:11" ht="0.15" customHeight="1" thickTop="1">
      <c r="A145" s="96"/>
      <c r="B145" s="43">
        <v>45755</v>
      </c>
      <c r="C145" s="42">
        <v>1</v>
      </c>
      <c r="D145" s="42">
        <v>1</v>
      </c>
      <c r="E145" s="42">
        <v>0</v>
      </c>
      <c r="F145" s="42">
        <v>0</v>
      </c>
      <c r="G145" s="42">
        <v>0</v>
      </c>
      <c r="H145" s="42">
        <v>0</v>
      </c>
      <c r="I145" s="42">
        <v>0</v>
      </c>
      <c r="J145" s="42">
        <v>0</v>
      </c>
      <c r="K145" s="42">
        <v>0</v>
      </c>
    </row>
    <row r="146" spans="1:11" ht="0.15" customHeight="1" thickTop="1">
      <c r="A146" s="96"/>
      <c r="B146" s="43">
        <v>45756</v>
      </c>
      <c r="C146" s="42">
        <v>1</v>
      </c>
      <c r="D146" s="42">
        <v>0</v>
      </c>
      <c r="E146" s="42">
        <v>0</v>
      </c>
      <c r="F146" s="42">
        <v>0</v>
      </c>
      <c r="G146" s="42">
        <v>0</v>
      </c>
      <c r="H146" s="42">
        <v>0</v>
      </c>
      <c r="I146" s="42">
        <v>0</v>
      </c>
      <c r="J146" s="42">
        <v>0</v>
      </c>
      <c r="K146" s="42">
        <v>0</v>
      </c>
    </row>
    <row r="147" spans="1:11" ht="0.15" customHeight="1" thickTop="1">
      <c r="A147" s="96"/>
      <c r="B147" s="43">
        <v>45757</v>
      </c>
      <c r="C147" s="42">
        <v>0</v>
      </c>
      <c r="D147" s="42">
        <v>0</v>
      </c>
      <c r="E147" s="42">
        <v>0</v>
      </c>
      <c r="F147" s="42">
        <v>0</v>
      </c>
      <c r="G147" s="42">
        <v>0</v>
      </c>
      <c r="H147" s="42">
        <v>0</v>
      </c>
      <c r="I147" s="42">
        <v>0</v>
      </c>
      <c r="J147" s="42">
        <v>0</v>
      </c>
      <c r="K147" s="42">
        <v>0</v>
      </c>
    </row>
    <row r="148" spans="1:11" ht="0.15" customHeight="1" thickTop="1">
      <c r="A148" s="96"/>
      <c r="B148" s="43">
        <v>45758</v>
      </c>
      <c r="C148" s="42">
        <v>0</v>
      </c>
      <c r="D148" s="42">
        <v>0</v>
      </c>
      <c r="E148" s="42">
        <v>0</v>
      </c>
      <c r="F148" s="42">
        <v>0</v>
      </c>
      <c r="G148" s="42">
        <v>0</v>
      </c>
      <c r="H148" s="42">
        <v>0</v>
      </c>
      <c r="I148" s="42">
        <v>0</v>
      </c>
      <c r="J148" s="42">
        <v>0</v>
      </c>
      <c r="K148" s="42">
        <v>0</v>
      </c>
    </row>
    <row r="149" spans="1:11" ht="0.15" customHeight="1" thickTop="1">
      <c r="A149" s="96"/>
      <c r="B149" s="43">
        <v>45759</v>
      </c>
      <c r="C149" s="42">
        <v>0</v>
      </c>
      <c r="D149" s="42">
        <v>0</v>
      </c>
      <c r="E149" s="42">
        <v>0</v>
      </c>
      <c r="F149" s="42">
        <v>0</v>
      </c>
      <c r="G149" s="42">
        <v>0</v>
      </c>
      <c r="H149" s="42">
        <v>0</v>
      </c>
      <c r="I149" s="42">
        <v>0</v>
      </c>
      <c r="J149" s="42">
        <v>0</v>
      </c>
      <c r="K149" s="42">
        <v>0</v>
      </c>
    </row>
    <row r="150" spans="1:11" ht="0.15" customHeight="1" thickTop="1">
      <c r="A150" s="96"/>
      <c r="B150" s="43">
        <v>45760</v>
      </c>
      <c r="C150" s="42">
        <v>0</v>
      </c>
      <c r="D150" s="42">
        <v>0</v>
      </c>
      <c r="E150" s="42">
        <v>0</v>
      </c>
      <c r="F150" s="42">
        <v>0</v>
      </c>
      <c r="G150" s="42">
        <v>0</v>
      </c>
      <c r="H150" s="42">
        <v>0</v>
      </c>
      <c r="I150" s="42">
        <v>0</v>
      </c>
      <c r="J150" s="42">
        <v>0</v>
      </c>
      <c r="K150" s="42">
        <v>0</v>
      </c>
    </row>
    <row r="151" spans="1:11" ht="0.15" customHeight="1" thickTop="1">
      <c r="A151" s="96"/>
      <c r="B151" s="43">
        <v>45761</v>
      </c>
      <c r="C151" s="42">
        <v>0</v>
      </c>
      <c r="D151" s="42">
        <v>0</v>
      </c>
      <c r="E151" s="42">
        <v>0</v>
      </c>
      <c r="F151" s="42">
        <v>0</v>
      </c>
      <c r="G151" s="42">
        <v>0</v>
      </c>
      <c r="H151" s="42">
        <v>0</v>
      </c>
      <c r="I151" s="42">
        <v>0</v>
      </c>
      <c r="J151" s="42">
        <v>0</v>
      </c>
      <c r="K151" s="42">
        <v>0</v>
      </c>
    </row>
    <row r="152" spans="1:11" ht="0.15" customHeight="1" thickTop="1">
      <c r="A152" s="96"/>
      <c r="B152" s="43">
        <v>45762</v>
      </c>
      <c r="C152" s="42">
        <v>0</v>
      </c>
      <c r="D152" s="42">
        <v>0</v>
      </c>
      <c r="E152" s="42">
        <v>0</v>
      </c>
      <c r="F152" s="42">
        <v>0</v>
      </c>
      <c r="G152" s="42">
        <v>0</v>
      </c>
      <c r="H152" s="42">
        <v>0</v>
      </c>
      <c r="I152" s="42">
        <v>0</v>
      </c>
      <c r="J152" s="42">
        <v>0</v>
      </c>
      <c r="K152" s="42">
        <v>0</v>
      </c>
    </row>
    <row r="153" spans="1:11" ht="0.15" customHeight="1" thickTop="1">
      <c r="A153" s="96"/>
      <c r="B153" s="43">
        <v>45763</v>
      </c>
      <c r="C153" s="42">
        <v>0</v>
      </c>
      <c r="D153" s="42">
        <v>0</v>
      </c>
      <c r="E153" s="42">
        <v>0</v>
      </c>
      <c r="F153" s="42">
        <v>0</v>
      </c>
      <c r="G153" s="42">
        <v>0</v>
      </c>
      <c r="H153" s="42">
        <v>0</v>
      </c>
      <c r="I153" s="42">
        <v>0</v>
      </c>
      <c r="J153" s="42">
        <v>0</v>
      </c>
      <c r="K153" s="42">
        <v>0</v>
      </c>
    </row>
    <row r="154" spans="1:11" ht="0.15" customHeight="1" thickTop="1">
      <c r="A154" s="96"/>
      <c r="B154" s="43">
        <v>45764</v>
      </c>
      <c r="C154" s="42">
        <v>0</v>
      </c>
      <c r="D154" s="42">
        <v>0</v>
      </c>
      <c r="E154" s="42">
        <v>0</v>
      </c>
      <c r="F154" s="42">
        <v>0</v>
      </c>
      <c r="G154" s="42">
        <v>0</v>
      </c>
      <c r="H154" s="42">
        <v>0</v>
      </c>
      <c r="I154" s="42">
        <v>0</v>
      </c>
      <c r="J154" s="42">
        <v>0</v>
      </c>
      <c r="K154" s="42">
        <v>0</v>
      </c>
    </row>
    <row r="155" spans="1:11" ht="0.15" customHeight="1" thickTop="1">
      <c r="A155" s="96"/>
      <c r="B155" s="43">
        <v>45765</v>
      </c>
      <c r="C155" s="42">
        <v>0</v>
      </c>
      <c r="D155" s="42">
        <v>0</v>
      </c>
      <c r="E155" s="42">
        <v>0</v>
      </c>
      <c r="F155" s="42">
        <v>0</v>
      </c>
      <c r="G155" s="42">
        <v>0</v>
      </c>
      <c r="H155" s="42">
        <v>0</v>
      </c>
      <c r="I155" s="42">
        <v>0</v>
      </c>
      <c r="J155" s="42">
        <v>0</v>
      </c>
      <c r="K155" s="42">
        <v>0</v>
      </c>
    </row>
    <row r="156" spans="1:11" ht="0.15" customHeight="1" thickTop="1">
      <c r="A156" s="96"/>
      <c r="B156" s="43">
        <v>45766</v>
      </c>
      <c r="C156" s="42">
        <v>0</v>
      </c>
      <c r="D156" s="42">
        <v>0</v>
      </c>
      <c r="E156" s="42">
        <v>0</v>
      </c>
      <c r="F156" s="42">
        <v>0</v>
      </c>
      <c r="G156" s="42">
        <v>0</v>
      </c>
      <c r="H156" s="42">
        <v>0</v>
      </c>
      <c r="I156" s="42">
        <v>0</v>
      </c>
      <c r="J156" s="42">
        <v>0</v>
      </c>
      <c r="K156" s="42">
        <v>0</v>
      </c>
    </row>
    <row r="157" spans="1:11" ht="0.15" customHeight="1" thickTop="1">
      <c r="A157" s="96"/>
      <c r="B157" s="43">
        <v>45767</v>
      </c>
      <c r="C157" s="42">
        <v>0</v>
      </c>
      <c r="D157" s="42">
        <v>0</v>
      </c>
      <c r="E157" s="42">
        <v>0</v>
      </c>
      <c r="F157" s="42">
        <v>0</v>
      </c>
      <c r="G157" s="42">
        <v>0</v>
      </c>
      <c r="H157" s="42">
        <v>0</v>
      </c>
      <c r="I157" s="42">
        <v>0</v>
      </c>
      <c r="J157" s="42">
        <v>0</v>
      </c>
      <c r="K157" s="42">
        <v>0</v>
      </c>
    </row>
    <row r="158" spans="1:11" ht="0.15" customHeight="1" thickTop="1">
      <c r="A158" s="96"/>
      <c r="B158" s="43">
        <v>45768</v>
      </c>
      <c r="C158" s="42">
        <v>0</v>
      </c>
      <c r="D158" s="42">
        <v>0</v>
      </c>
      <c r="E158" s="42">
        <v>0</v>
      </c>
      <c r="F158" s="42">
        <v>0</v>
      </c>
      <c r="G158" s="42">
        <v>0</v>
      </c>
      <c r="H158" s="42">
        <v>0</v>
      </c>
      <c r="I158" s="42">
        <v>0</v>
      </c>
      <c r="J158" s="42">
        <v>0</v>
      </c>
      <c r="K158" s="42">
        <v>0</v>
      </c>
    </row>
    <row r="159" spans="1:11" ht="0.15" customHeight="1" thickTop="1">
      <c r="A159" s="96"/>
      <c r="B159" s="43">
        <v>45769</v>
      </c>
      <c r="C159" s="42">
        <v>0</v>
      </c>
      <c r="D159" s="42">
        <v>0</v>
      </c>
      <c r="E159" s="42">
        <v>0</v>
      </c>
      <c r="F159" s="42">
        <v>0</v>
      </c>
      <c r="G159" s="42">
        <v>0</v>
      </c>
      <c r="H159" s="42">
        <v>0</v>
      </c>
      <c r="I159" s="42">
        <v>0</v>
      </c>
      <c r="J159" s="42">
        <v>0</v>
      </c>
      <c r="K159" s="42">
        <v>0</v>
      </c>
    </row>
    <row r="160" spans="1:11" ht="0.15" customHeight="1" thickTop="1">
      <c r="A160" s="96"/>
      <c r="B160" s="43">
        <v>45770</v>
      </c>
      <c r="C160" s="42">
        <v>0</v>
      </c>
      <c r="D160" s="42">
        <v>0</v>
      </c>
      <c r="E160" s="42">
        <v>0</v>
      </c>
      <c r="F160" s="42">
        <v>0</v>
      </c>
      <c r="G160" s="42">
        <v>0</v>
      </c>
      <c r="H160" s="42">
        <v>0</v>
      </c>
      <c r="I160" s="42">
        <v>0</v>
      </c>
      <c r="J160" s="42">
        <v>0</v>
      </c>
      <c r="K160" s="42">
        <v>0</v>
      </c>
    </row>
    <row r="161" spans="1:12" ht="0.15" customHeight="1" thickTop="1">
      <c r="A161" s="96"/>
      <c r="B161" s="43">
        <v>45771</v>
      </c>
      <c r="C161" s="42">
        <v>0</v>
      </c>
      <c r="D161" s="42">
        <v>0</v>
      </c>
      <c r="E161" s="42">
        <v>0</v>
      </c>
      <c r="F161" s="42">
        <v>0</v>
      </c>
      <c r="G161" s="42">
        <v>0</v>
      </c>
      <c r="H161" s="42">
        <v>0</v>
      </c>
      <c r="I161" s="42">
        <v>0</v>
      </c>
      <c r="J161" s="42">
        <v>0</v>
      </c>
      <c r="K161" s="42">
        <v>0</v>
      </c>
    </row>
    <row r="162" spans="1:12" ht="0.15" customHeight="1" thickTop="1">
      <c r="A162" s="96"/>
      <c r="B162" s="43">
        <v>45772</v>
      </c>
      <c r="C162" s="42">
        <v>0</v>
      </c>
      <c r="D162" s="42">
        <v>0</v>
      </c>
      <c r="E162" s="42">
        <v>0</v>
      </c>
      <c r="F162" s="42">
        <v>0</v>
      </c>
      <c r="G162" s="42">
        <v>0</v>
      </c>
      <c r="H162" s="42">
        <v>0</v>
      </c>
      <c r="I162" s="42">
        <v>0</v>
      </c>
      <c r="J162" s="42">
        <v>0</v>
      </c>
      <c r="K162" s="42">
        <v>0</v>
      </c>
    </row>
    <row r="163" spans="1:12" ht="0.15" customHeight="1" thickTop="1">
      <c r="A163" s="96"/>
      <c r="B163" s="43">
        <v>45773</v>
      </c>
      <c r="C163" s="42">
        <v>0</v>
      </c>
      <c r="D163" s="42">
        <v>0</v>
      </c>
      <c r="E163" s="42">
        <v>0</v>
      </c>
      <c r="F163" s="42">
        <v>0</v>
      </c>
      <c r="G163" s="42">
        <v>0</v>
      </c>
      <c r="H163" s="42">
        <v>0</v>
      </c>
      <c r="I163" s="42">
        <v>0</v>
      </c>
      <c r="J163" s="42">
        <v>0</v>
      </c>
      <c r="K163" s="42">
        <v>0</v>
      </c>
    </row>
    <row r="164" spans="1:12" ht="0.15" customHeight="1" thickTop="1">
      <c r="A164" s="96"/>
      <c r="B164" s="43">
        <v>45774</v>
      </c>
      <c r="C164" s="42">
        <v>0</v>
      </c>
      <c r="D164" s="42">
        <v>0</v>
      </c>
      <c r="E164" s="42">
        <v>0</v>
      </c>
      <c r="F164" s="42">
        <v>0</v>
      </c>
      <c r="G164" s="42">
        <v>0</v>
      </c>
      <c r="H164" s="42">
        <v>0</v>
      </c>
      <c r="I164" s="42">
        <v>0</v>
      </c>
      <c r="J164" s="42">
        <v>0</v>
      </c>
      <c r="K164" s="42">
        <v>0</v>
      </c>
    </row>
    <row r="165" spans="1:12" ht="0.15" customHeight="1" thickTop="1">
      <c r="A165" s="96"/>
      <c r="B165" s="43">
        <v>45775</v>
      </c>
      <c r="C165" s="42">
        <v>0</v>
      </c>
      <c r="D165" s="42">
        <v>0</v>
      </c>
      <c r="E165" s="42">
        <v>0</v>
      </c>
      <c r="F165" s="42">
        <v>0</v>
      </c>
      <c r="G165" s="42">
        <v>0</v>
      </c>
      <c r="H165" s="42">
        <v>0</v>
      </c>
      <c r="I165" s="42">
        <v>0</v>
      </c>
      <c r="J165" s="42">
        <v>0</v>
      </c>
      <c r="K165" s="42">
        <v>0</v>
      </c>
    </row>
    <row r="166" spans="1:12" ht="0.15" customHeight="1" thickTop="1">
      <c r="A166" s="96"/>
      <c r="B166" s="43">
        <v>45776</v>
      </c>
      <c r="C166" s="42">
        <v>0</v>
      </c>
      <c r="D166" s="42">
        <v>0</v>
      </c>
      <c r="E166" s="42">
        <v>0</v>
      </c>
      <c r="F166" s="42">
        <v>0</v>
      </c>
      <c r="G166" s="42">
        <v>0</v>
      </c>
      <c r="H166" s="42">
        <v>0</v>
      </c>
      <c r="I166" s="42">
        <v>0</v>
      </c>
      <c r="J166" s="42">
        <v>0</v>
      </c>
      <c r="K166" s="42">
        <v>0</v>
      </c>
    </row>
    <row r="167" spans="1:12" ht="0.15" customHeight="1" thickTop="1">
      <c r="A167" s="96"/>
      <c r="B167" s="43">
        <v>45777</v>
      </c>
      <c r="C167" s="42">
        <v>0</v>
      </c>
      <c r="D167" s="42">
        <v>0</v>
      </c>
      <c r="E167" s="42">
        <v>0</v>
      </c>
      <c r="F167" s="42">
        <v>0</v>
      </c>
      <c r="G167" s="42">
        <v>0</v>
      </c>
      <c r="H167" s="42">
        <v>0</v>
      </c>
      <c r="I167" s="42">
        <v>0</v>
      </c>
      <c r="J167" s="42">
        <v>0</v>
      </c>
      <c r="K167" s="42">
        <v>0</v>
      </c>
    </row>
    <row r="168" spans="1:12" ht="0.15" customHeight="1" thickTop="1">
      <c r="A168" s="96"/>
      <c r="B168" s="43">
        <v>45778</v>
      </c>
      <c r="C168" s="42">
        <v>0</v>
      </c>
      <c r="D168" s="42">
        <v>0</v>
      </c>
      <c r="E168" s="42">
        <v>0</v>
      </c>
      <c r="F168" s="42">
        <v>0</v>
      </c>
      <c r="G168" s="42">
        <v>0</v>
      </c>
      <c r="H168" s="42">
        <v>0</v>
      </c>
      <c r="I168" s="42">
        <v>0</v>
      </c>
      <c r="J168" s="42">
        <v>0</v>
      </c>
      <c r="K168" s="42">
        <v>0</v>
      </c>
    </row>
    <row r="169" spans="1:12" ht="0.15" customHeight="1" thickTop="1">
      <c r="A169" s="96"/>
      <c r="B169" s="43">
        <v>45779</v>
      </c>
      <c r="C169" s="42">
        <v>0</v>
      </c>
      <c r="D169" s="42">
        <v>0</v>
      </c>
      <c r="E169" s="42">
        <v>0</v>
      </c>
      <c r="F169" s="42">
        <v>0</v>
      </c>
      <c r="G169" s="42">
        <v>0</v>
      </c>
      <c r="H169" s="42">
        <v>0</v>
      </c>
      <c r="I169" s="42">
        <v>0</v>
      </c>
      <c r="J169" s="42">
        <v>0</v>
      </c>
      <c r="K169" s="42">
        <v>0</v>
      </c>
    </row>
    <row r="170" spans="1:12" ht="0.15" customHeight="1" thickTop="1">
      <c r="A170" s="96"/>
      <c r="B170" s="43">
        <v>45780</v>
      </c>
      <c r="C170" s="42">
        <v>0</v>
      </c>
      <c r="D170" s="42">
        <v>0</v>
      </c>
      <c r="E170" s="42">
        <v>0</v>
      </c>
      <c r="F170" s="42">
        <v>0</v>
      </c>
      <c r="G170" s="42">
        <v>0</v>
      </c>
      <c r="H170" s="42">
        <v>0</v>
      </c>
      <c r="I170" s="42">
        <v>0</v>
      </c>
      <c r="J170" s="42">
        <v>0</v>
      </c>
      <c r="K170" s="42">
        <v>0</v>
      </c>
    </row>
    <row r="171" spans="1:12" ht="0.15" customHeight="1" thickTop="1">
      <c r="A171" s="96"/>
    </row>
    <row r="172" spans="1:12" ht="18" thickTop="1">
      <c r="A172" s="96"/>
      <c r="B172" s="70" t="s">
        <v>88</v>
      </c>
      <c r="C172" s="71">
        <v>3</v>
      </c>
      <c r="D172" s="71">
        <v>1</v>
      </c>
      <c r="E172" s="71">
        <v>0</v>
      </c>
      <c r="F172" s="71">
        <v>0</v>
      </c>
      <c r="G172" s="71">
        <v>0</v>
      </c>
      <c r="H172" s="71">
        <v>0</v>
      </c>
      <c r="I172" s="71">
        <v>0</v>
      </c>
      <c r="J172" s="71">
        <v>0</v>
      </c>
      <c r="K172" s="71">
        <v>0</v>
      </c>
      <c r="L172" s="71">
        <v>4</v>
      </c>
    </row>
    <row r="174" spans="1:12" ht="0.15" customHeight="1">
      <c r="A174" s="95" t="s">
        <v>106</v>
      </c>
      <c r="B174" s="35" t="s">
        <v>153</v>
      </c>
    </row>
    <row r="175" spans="1:12">
      <c r="A175" s="96"/>
      <c r="B175" s="64" t="s">
        <v>83</v>
      </c>
      <c r="C175" s="38">
        <v>0</v>
      </c>
      <c r="D175" s="63">
        <v>0.16666666666666666</v>
      </c>
      <c r="E175" s="63">
        <v>0</v>
      </c>
      <c r="F175" s="63" t="e">
        <v>#DIV/0!</v>
      </c>
      <c r="G175" s="63" t="e">
        <v>#DIV/0!</v>
      </c>
      <c r="H175" s="63" t="e">
        <v>#DIV/0!</v>
      </c>
      <c r="I175" s="63" t="e">
        <v>#VALUE!</v>
      </c>
      <c r="J175" s="63" t="e">
        <v>#VALUE!</v>
      </c>
      <c r="K175" s="63" t="e">
        <v>#VALUE!</v>
      </c>
    </row>
    <row r="176" spans="1:12">
      <c r="A176" s="96"/>
      <c r="B176" s="65" t="s">
        <v>89</v>
      </c>
      <c r="C176" s="79" t="s">
        <v>109</v>
      </c>
      <c r="D176" s="62" t="s">
        <v>109</v>
      </c>
      <c r="E176" s="62" t="s">
        <v>109</v>
      </c>
      <c r="F176" s="62" t="s">
        <v>109</v>
      </c>
      <c r="G176" s="62" t="s">
        <v>109</v>
      </c>
      <c r="H176" s="62" t="s">
        <v>109</v>
      </c>
      <c r="I176" s="62" t="s">
        <v>109</v>
      </c>
      <c r="J176" s="62" t="s">
        <v>109</v>
      </c>
      <c r="K176" s="62" t="s">
        <v>109</v>
      </c>
    </row>
    <row r="177" spans="1:11" ht="18" thickBot="1">
      <c r="A177" s="96"/>
      <c r="B177" s="64" t="s">
        <v>96</v>
      </c>
      <c r="C177" s="74" t="s">
        <v>13</v>
      </c>
      <c r="D177" s="74" t="s">
        <v>14</v>
      </c>
      <c r="E177" s="74" t="s">
        <v>8</v>
      </c>
      <c r="F177" s="74" t="s">
        <v>15</v>
      </c>
      <c r="G177" s="74" t="s">
        <v>16</v>
      </c>
      <c r="H177" s="107" t="s">
        <v>118</v>
      </c>
      <c r="I177" s="66"/>
      <c r="J177" s="66"/>
      <c r="K177" s="66"/>
    </row>
    <row r="178" spans="1:11" ht="18.5" thickTop="1" thickBot="1">
      <c r="A178" s="96"/>
      <c r="B178" s="65" t="s">
        <v>97</v>
      </c>
      <c r="C178" s="67">
        <v>10</v>
      </c>
      <c r="D178" s="67">
        <v>6</v>
      </c>
      <c r="E178" s="67">
        <v>1</v>
      </c>
      <c r="F178" s="67">
        <v>0</v>
      </c>
      <c r="G178" s="67">
        <v>0</v>
      </c>
      <c r="H178" s="67">
        <v>0</v>
      </c>
      <c r="I178" s="67" t="s">
        <v>87</v>
      </c>
      <c r="J178" s="67" t="s">
        <v>87</v>
      </c>
      <c r="K178" s="67" t="s">
        <v>87</v>
      </c>
    </row>
    <row r="179" spans="1:11" ht="0.15" customHeight="1" thickTop="1">
      <c r="A179" s="96"/>
      <c r="B179" s="47"/>
      <c r="C179" s="44" t="s">
        <v>133</v>
      </c>
      <c r="D179" s="44" t="s">
        <v>154</v>
      </c>
      <c r="E179" s="44" t="s">
        <v>155</v>
      </c>
      <c r="F179" s="44" t="s">
        <v>156</v>
      </c>
      <c r="G179" s="44" t="s">
        <v>157</v>
      </c>
      <c r="H179" s="44" t="s">
        <v>158</v>
      </c>
      <c r="I179" s="44" t="s">
        <v>159</v>
      </c>
      <c r="J179" s="44" t="s">
        <v>159</v>
      </c>
      <c r="K179" s="44" t="s">
        <v>159</v>
      </c>
    </row>
    <row r="180" spans="1:11" ht="0.15" customHeight="1" thickTop="1">
      <c r="A180" s="96"/>
      <c r="B180" s="45">
        <v>45748</v>
      </c>
      <c r="C180" s="42">
        <v>0</v>
      </c>
      <c r="D180" s="42">
        <v>0</v>
      </c>
      <c r="E180" s="42">
        <v>0</v>
      </c>
      <c r="F180" s="42">
        <v>0</v>
      </c>
      <c r="G180" s="42">
        <v>0</v>
      </c>
      <c r="H180" s="42">
        <v>0</v>
      </c>
      <c r="I180" s="42">
        <v>0</v>
      </c>
      <c r="J180" s="42">
        <v>0</v>
      </c>
      <c r="K180" s="42">
        <v>0</v>
      </c>
    </row>
    <row r="181" spans="1:11" ht="0.15" customHeight="1" thickTop="1">
      <c r="A181" s="96"/>
      <c r="B181" s="45">
        <v>45749</v>
      </c>
      <c r="C181" s="42">
        <v>0</v>
      </c>
      <c r="D181" s="42">
        <v>0</v>
      </c>
      <c r="E181" s="42">
        <v>0</v>
      </c>
      <c r="F181" s="42">
        <v>0</v>
      </c>
      <c r="G181" s="42">
        <v>0</v>
      </c>
      <c r="H181" s="42">
        <v>0</v>
      </c>
      <c r="I181" s="42">
        <v>0</v>
      </c>
      <c r="J181" s="42">
        <v>0</v>
      </c>
      <c r="K181" s="42">
        <v>0</v>
      </c>
    </row>
    <row r="182" spans="1:11" ht="0.15" customHeight="1" thickTop="1">
      <c r="A182" s="96"/>
      <c r="B182" s="45">
        <v>45750</v>
      </c>
      <c r="C182" s="42">
        <v>0</v>
      </c>
      <c r="D182" s="42">
        <v>0</v>
      </c>
      <c r="E182" s="42">
        <v>0</v>
      </c>
      <c r="F182" s="42">
        <v>0</v>
      </c>
      <c r="G182" s="42">
        <v>0</v>
      </c>
      <c r="H182" s="42">
        <v>0</v>
      </c>
      <c r="I182" s="42">
        <v>0</v>
      </c>
      <c r="J182" s="42">
        <v>0</v>
      </c>
      <c r="K182" s="42">
        <v>0</v>
      </c>
    </row>
    <row r="183" spans="1:11" ht="0.15" customHeight="1" thickTop="1">
      <c r="A183" s="96"/>
      <c r="B183" s="43">
        <v>45751</v>
      </c>
      <c r="C183" s="42">
        <v>0</v>
      </c>
      <c r="D183" s="42">
        <v>0</v>
      </c>
      <c r="E183" s="42">
        <v>0</v>
      </c>
      <c r="F183" s="42">
        <v>0</v>
      </c>
      <c r="G183" s="42">
        <v>0</v>
      </c>
      <c r="H183" s="42">
        <v>0</v>
      </c>
      <c r="I183" s="42">
        <v>0</v>
      </c>
      <c r="J183" s="42">
        <v>0</v>
      </c>
      <c r="K183" s="42">
        <v>0</v>
      </c>
    </row>
    <row r="184" spans="1:11" ht="0.15" customHeight="1" thickTop="1">
      <c r="A184" s="96"/>
      <c r="B184" s="43">
        <v>45752</v>
      </c>
      <c r="C184" s="42">
        <v>0</v>
      </c>
      <c r="D184" s="42">
        <v>0</v>
      </c>
      <c r="E184" s="42">
        <v>0</v>
      </c>
      <c r="F184" s="42">
        <v>0</v>
      </c>
      <c r="G184" s="42">
        <v>0</v>
      </c>
      <c r="H184" s="42">
        <v>0</v>
      </c>
      <c r="I184" s="42">
        <v>0</v>
      </c>
      <c r="J184" s="42">
        <v>0</v>
      </c>
      <c r="K184" s="42">
        <v>0</v>
      </c>
    </row>
    <row r="185" spans="1:11" ht="0.15" customHeight="1" thickTop="1">
      <c r="A185" s="96"/>
      <c r="B185" s="43">
        <v>45753</v>
      </c>
      <c r="C185" s="42">
        <v>0</v>
      </c>
      <c r="D185" s="42">
        <v>0</v>
      </c>
      <c r="E185" s="42">
        <v>0</v>
      </c>
      <c r="F185" s="42">
        <v>0</v>
      </c>
      <c r="G185" s="42">
        <v>0</v>
      </c>
      <c r="H185" s="42">
        <v>0</v>
      </c>
      <c r="I185" s="42">
        <v>0</v>
      </c>
      <c r="J185" s="42">
        <v>0</v>
      </c>
      <c r="K185" s="42">
        <v>0</v>
      </c>
    </row>
    <row r="186" spans="1:11" ht="0.15" customHeight="1" thickTop="1">
      <c r="A186" s="96"/>
      <c r="B186" s="43">
        <v>45754</v>
      </c>
      <c r="C186" s="42">
        <v>0</v>
      </c>
      <c r="D186" s="42">
        <v>0</v>
      </c>
      <c r="E186" s="42">
        <v>0</v>
      </c>
      <c r="F186" s="42">
        <v>0</v>
      </c>
      <c r="G186" s="42">
        <v>0</v>
      </c>
      <c r="H186" s="42">
        <v>0</v>
      </c>
      <c r="I186" s="42">
        <v>0</v>
      </c>
      <c r="J186" s="42">
        <v>0</v>
      </c>
      <c r="K186" s="42">
        <v>0</v>
      </c>
    </row>
    <row r="187" spans="1:11" ht="0.15" customHeight="1" thickTop="1">
      <c r="A187" s="96"/>
      <c r="B187" s="43">
        <v>45755</v>
      </c>
      <c r="C187" s="42">
        <v>0</v>
      </c>
      <c r="D187" s="42">
        <v>0</v>
      </c>
      <c r="E187" s="42">
        <v>0</v>
      </c>
      <c r="F187" s="42">
        <v>0</v>
      </c>
      <c r="G187" s="42">
        <v>0</v>
      </c>
      <c r="H187" s="42">
        <v>0</v>
      </c>
      <c r="I187" s="42">
        <v>0</v>
      </c>
      <c r="J187" s="42">
        <v>0</v>
      </c>
      <c r="K187" s="42">
        <v>0</v>
      </c>
    </row>
    <row r="188" spans="1:11" ht="0.15" customHeight="1" thickTop="1">
      <c r="A188" s="96"/>
      <c r="B188" s="43">
        <v>45756</v>
      </c>
      <c r="C188" s="42">
        <v>0</v>
      </c>
      <c r="D188" s="42">
        <v>1</v>
      </c>
      <c r="E188" s="42">
        <v>0</v>
      </c>
      <c r="F188" s="42">
        <v>0</v>
      </c>
      <c r="G188" s="42">
        <v>0</v>
      </c>
      <c r="H188" s="42">
        <v>0</v>
      </c>
      <c r="I188" s="42">
        <v>0</v>
      </c>
      <c r="J188" s="42">
        <v>0</v>
      </c>
      <c r="K188" s="42">
        <v>0</v>
      </c>
    </row>
    <row r="189" spans="1:11" ht="0.15" customHeight="1" thickTop="1">
      <c r="A189" s="96"/>
      <c r="B189" s="43">
        <v>45757</v>
      </c>
      <c r="C189" s="42">
        <v>0</v>
      </c>
      <c r="D189" s="42">
        <v>0</v>
      </c>
      <c r="E189" s="42">
        <v>0</v>
      </c>
      <c r="F189" s="42">
        <v>0</v>
      </c>
      <c r="G189" s="42">
        <v>0</v>
      </c>
      <c r="H189" s="42">
        <v>0</v>
      </c>
      <c r="I189" s="42">
        <v>0</v>
      </c>
      <c r="J189" s="42">
        <v>0</v>
      </c>
      <c r="K189" s="42">
        <v>0</v>
      </c>
    </row>
    <row r="190" spans="1:11" ht="0.15" customHeight="1" thickTop="1">
      <c r="A190" s="96"/>
      <c r="B190" s="43">
        <v>45758</v>
      </c>
      <c r="C190" s="42">
        <v>0</v>
      </c>
      <c r="D190" s="42">
        <v>0</v>
      </c>
      <c r="E190" s="42">
        <v>0</v>
      </c>
      <c r="F190" s="42">
        <v>0</v>
      </c>
      <c r="G190" s="42">
        <v>0</v>
      </c>
      <c r="H190" s="42">
        <v>0</v>
      </c>
      <c r="I190" s="42">
        <v>0</v>
      </c>
      <c r="J190" s="42">
        <v>0</v>
      </c>
      <c r="K190" s="42">
        <v>0</v>
      </c>
    </row>
    <row r="191" spans="1:11" ht="0.15" customHeight="1" thickTop="1">
      <c r="A191" s="96"/>
      <c r="B191" s="43">
        <v>45759</v>
      </c>
      <c r="C191" s="42">
        <v>0</v>
      </c>
      <c r="D191" s="42">
        <v>0</v>
      </c>
      <c r="E191" s="42">
        <v>0</v>
      </c>
      <c r="F191" s="42">
        <v>0</v>
      </c>
      <c r="G191" s="42">
        <v>0</v>
      </c>
      <c r="H191" s="42">
        <v>0</v>
      </c>
      <c r="I191" s="42">
        <v>0</v>
      </c>
      <c r="J191" s="42">
        <v>0</v>
      </c>
      <c r="K191" s="42">
        <v>0</v>
      </c>
    </row>
    <row r="192" spans="1:11" ht="0.15" customHeight="1" thickTop="1">
      <c r="A192" s="96"/>
      <c r="B192" s="43">
        <v>45760</v>
      </c>
      <c r="C192" s="42">
        <v>0</v>
      </c>
      <c r="D192" s="42">
        <v>0</v>
      </c>
      <c r="E192" s="42">
        <v>0</v>
      </c>
      <c r="F192" s="42">
        <v>0</v>
      </c>
      <c r="G192" s="42">
        <v>0</v>
      </c>
      <c r="H192" s="42">
        <v>0</v>
      </c>
      <c r="I192" s="42">
        <v>0</v>
      </c>
      <c r="J192" s="42">
        <v>0</v>
      </c>
      <c r="K192" s="42">
        <v>0</v>
      </c>
    </row>
    <row r="193" spans="1:11" ht="0.15" customHeight="1" thickTop="1">
      <c r="A193" s="96"/>
      <c r="B193" s="43">
        <v>45761</v>
      </c>
      <c r="C193" s="42">
        <v>0</v>
      </c>
      <c r="D193" s="42">
        <v>0</v>
      </c>
      <c r="E193" s="42">
        <v>0</v>
      </c>
      <c r="F193" s="42">
        <v>0</v>
      </c>
      <c r="G193" s="42">
        <v>0</v>
      </c>
      <c r="H193" s="42">
        <v>0</v>
      </c>
      <c r="I193" s="42">
        <v>0</v>
      </c>
      <c r="J193" s="42">
        <v>0</v>
      </c>
      <c r="K193" s="42">
        <v>0</v>
      </c>
    </row>
    <row r="194" spans="1:11" ht="0.15" customHeight="1" thickTop="1">
      <c r="A194" s="96"/>
      <c r="B194" s="43">
        <v>45762</v>
      </c>
      <c r="C194" s="42">
        <v>0</v>
      </c>
      <c r="D194" s="42">
        <v>0</v>
      </c>
      <c r="E194" s="42">
        <v>0</v>
      </c>
      <c r="F194" s="42">
        <v>0</v>
      </c>
      <c r="G194" s="42">
        <v>0</v>
      </c>
      <c r="H194" s="42">
        <v>0</v>
      </c>
      <c r="I194" s="42">
        <v>0</v>
      </c>
      <c r="J194" s="42">
        <v>0</v>
      </c>
      <c r="K194" s="42">
        <v>0</v>
      </c>
    </row>
    <row r="195" spans="1:11" ht="0.15" customHeight="1" thickTop="1">
      <c r="A195" s="96"/>
      <c r="B195" s="43">
        <v>45763</v>
      </c>
      <c r="C195" s="42">
        <v>0</v>
      </c>
      <c r="D195" s="42">
        <v>0</v>
      </c>
      <c r="E195" s="42">
        <v>0</v>
      </c>
      <c r="F195" s="42">
        <v>0</v>
      </c>
      <c r="G195" s="42">
        <v>0</v>
      </c>
      <c r="H195" s="42">
        <v>0</v>
      </c>
      <c r="I195" s="42">
        <v>0</v>
      </c>
      <c r="J195" s="42">
        <v>0</v>
      </c>
      <c r="K195" s="42">
        <v>0</v>
      </c>
    </row>
    <row r="196" spans="1:11" ht="0.15" customHeight="1" thickTop="1">
      <c r="A196" s="96"/>
      <c r="B196" s="43">
        <v>45764</v>
      </c>
      <c r="C196" s="42">
        <v>0</v>
      </c>
      <c r="D196" s="42">
        <v>0</v>
      </c>
      <c r="E196" s="42">
        <v>0</v>
      </c>
      <c r="F196" s="42">
        <v>0</v>
      </c>
      <c r="G196" s="42">
        <v>0</v>
      </c>
      <c r="H196" s="42">
        <v>0</v>
      </c>
      <c r="I196" s="42">
        <v>0</v>
      </c>
      <c r="J196" s="42">
        <v>0</v>
      </c>
      <c r="K196" s="42">
        <v>0</v>
      </c>
    </row>
    <row r="197" spans="1:11" ht="0.15" customHeight="1" thickTop="1">
      <c r="A197" s="96"/>
      <c r="B197" s="43">
        <v>45765</v>
      </c>
      <c r="C197" s="42">
        <v>0</v>
      </c>
      <c r="D197" s="42">
        <v>0</v>
      </c>
      <c r="E197" s="42">
        <v>0</v>
      </c>
      <c r="F197" s="42">
        <v>0</v>
      </c>
      <c r="G197" s="42">
        <v>0</v>
      </c>
      <c r="H197" s="42">
        <v>0</v>
      </c>
      <c r="I197" s="42">
        <v>0</v>
      </c>
      <c r="J197" s="42">
        <v>0</v>
      </c>
      <c r="K197" s="42">
        <v>0</v>
      </c>
    </row>
    <row r="198" spans="1:11" ht="0.15" customHeight="1" thickTop="1">
      <c r="A198" s="96"/>
      <c r="B198" s="43">
        <v>45766</v>
      </c>
      <c r="C198" s="42">
        <v>0</v>
      </c>
      <c r="D198" s="42">
        <v>0</v>
      </c>
      <c r="E198" s="42">
        <v>0</v>
      </c>
      <c r="F198" s="42">
        <v>0</v>
      </c>
      <c r="G198" s="42">
        <v>0</v>
      </c>
      <c r="H198" s="42">
        <v>0</v>
      </c>
      <c r="I198" s="42">
        <v>0</v>
      </c>
      <c r="J198" s="42">
        <v>0</v>
      </c>
      <c r="K198" s="42">
        <v>0</v>
      </c>
    </row>
    <row r="199" spans="1:11" ht="0.15" customHeight="1" thickTop="1">
      <c r="A199" s="96"/>
      <c r="B199" s="43">
        <v>45767</v>
      </c>
      <c r="C199" s="42">
        <v>0</v>
      </c>
      <c r="D199" s="42">
        <v>0</v>
      </c>
      <c r="E199" s="42">
        <v>0</v>
      </c>
      <c r="F199" s="42">
        <v>0</v>
      </c>
      <c r="G199" s="42">
        <v>0</v>
      </c>
      <c r="H199" s="42">
        <v>0</v>
      </c>
      <c r="I199" s="42">
        <v>0</v>
      </c>
      <c r="J199" s="42">
        <v>0</v>
      </c>
      <c r="K199" s="42">
        <v>0</v>
      </c>
    </row>
    <row r="200" spans="1:11" ht="0.15" customHeight="1" thickTop="1">
      <c r="A200" s="96"/>
      <c r="B200" s="43">
        <v>45768</v>
      </c>
      <c r="C200" s="42">
        <v>0</v>
      </c>
      <c r="D200" s="42">
        <v>0</v>
      </c>
      <c r="E200" s="42">
        <v>0</v>
      </c>
      <c r="F200" s="42">
        <v>0</v>
      </c>
      <c r="G200" s="42">
        <v>0</v>
      </c>
      <c r="H200" s="42">
        <v>0</v>
      </c>
      <c r="I200" s="42">
        <v>0</v>
      </c>
      <c r="J200" s="42">
        <v>0</v>
      </c>
      <c r="K200" s="42">
        <v>0</v>
      </c>
    </row>
    <row r="201" spans="1:11" ht="0.15" customHeight="1" thickTop="1">
      <c r="A201" s="96"/>
      <c r="B201" s="43">
        <v>45769</v>
      </c>
      <c r="C201" s="42">
        <v>0</v>
      </c>
      <c r="D201" s="42">
        <v>0</v>
      </c>
      <c r="E201" s="42">
        <v>0</v>
      </c>
      <c r="F201" s="42">
        <v>0</v>
      </c>
      <c r="G201" s="42">
        <v>0</v>
      </c>
      <c r="H201" s="42">
        <v>0</v>
      </c>
      <c r="I201" s="42">
        <v>0</v>
      </c>
      <c r="J201" s="42">
        <v>0</v>
      </c>
      <c r="K201" s="42">
        <v>0</v>
      </c>
    </row>
    <row r="202" spans="1:11" ht="0.15" customHeight="1" thickTop="1">
      <c r="A202" s="96"/>
      <c r="B202" s="43">
        <v>45770</v>
      </c>
      <c r="C202" s="42">
        <v>0</v>
      </c>
      <c r="D202" s="42">
        <v>0</v>
      </c>
      <c r="E202" s="42">
        <v>0</v>
      </c>
      <c r="F202" s="42">
        <v>0</v>
      </c>
      <c r="G202" s="42">
        <v>0</v>
      </c>
      <c r="H202" s="42">
        <v>0</v>
      </c>
      <c r="I202" s="42">
        <v>0</v>
      </c>
      <c r="J202" s="42">
        <v>0</v>
      </c>
      <c r="K202" s="42">
        <v>0</v>
      </c>
    </row>
    <row r="203" spans="1:11" ht="0.15" customHeight="1" thickTop="1">
      <c r="A203" s="96"/>
      <c r="B203" s="43">
        <v>45771</v>
      </c>
      <c r="C203" s="42">
        <v>0</v>
      </c>
      <c r="D203" s="42">
        <v>0</v>
      </c>
      <c r="E203" s="42">
        <v>0</v>
      </c>
      <c r="F203" s="42">
        <v>0</v>
      </c>
      <c r="G203" s="42">
        <v>0</v>
      </c>
      <c r="H203" s="42">
        <v>0</v>
      </c>
      <c r="I203" s="42">
        <v>0</v>
      </c>
      <c r="J203" s="42">
        <v>0</v>
      </c>
      <c r="K203" s="42">
        <v>0</v>
      </c>
    </row>
    <row r="204" spans="1:11" ht="0.15" customHeight="1" thickTop="1">
      <c r="A204" s="96"/>
      <c r="B204" s="43">
        <v>45772</v>
      </c>
      <c r="C204" s="42">
        <v>0</v>
      </c>
      <c r="D204" s="42">
        <v>0</v>
      </c>
      <c r="E204" s="42">
        <v>0</v>
      </c>
      <c r="F204" s="42">
        <v>0</v>
      </c>
      <c r="G204" s="42">
        <v>0</v>
      </c>
      <c r="H204" s="42">
        <v>0</v>
      </c>
      <c r="I204" s="42">
        <v>0</v>
      </c>
      <c r="J204" s="42">
        <v>0</v>
      </c>
      <c r="K204" s="42">
        <v>0</v>
      </c>
    </row>
    <row r="205" spans="1:11" ht="0.15" customHeight="1" thickTop="1">
      <c r="A205" s="96"/>
      <c r="B205" s="43">
        <v>45773</v>
      </c>
      <c r="C205" s="42">
        <v>0</v>
      </c>
      <c r="D205" s="42">
        <v>0</v>
      </c>
      <c r="E205" s="42">
        <v>0</v>
      </c>
      <c r="F205" s="42">
        <v>0</v>
      </c>
      <c r="G205" s="42">
        <v>0</v>
      </c>
      <c r="H205" s="42">
        <v>0</v>
      </c>
      <c r="I205" s="42">
        <v>0</v>
      </c>
      <c r="J205" s="42">
        <v>0</v>
      </c>
      <c r="K205" s="42">
        <v>0</v>
      </c>
    </row>
    <row r="206" spans="1:11" ht="0.15" customHeight="1" thickTop="1">
      <c r="A206" s="96"/>
      <c r="B206" s="43">
        <v>45774</v>
      </c>
      <c r="C206" s="42">
        <v>0</v>
      </c>
      <c r="D206" s="42">
        <v>0</v>
      </c>
      <c r="E206" s="42">
        <v>0</v>
      </c>
      <c r="F206" s="42">
        <v>0</v>
      </c>
      <c r="G206" s="42">
        <v>0</v>
      </c>
      <c r="H206" s="42">
        <v>0</v>
      </c>
      <c r="I206" s="42">
        <v>0</v>
      </c>
      <c r="J206" s="42">
        <v>0</v>
      </c>
      <c r="K206" s="42">
        <v>0</v>
      </c>
    </row>
    <row r="207" spans="1:11" ht="0.15" customHeight="1" thickTop="1">
      <c r="A207" s="96"/>
      <c r="B207" s="43">
        <v>45775</v>
      </c>
      <c r="C207" s="42">
        <v>0</v>
      </c>
      <c r="D207" s="42">
        <v>0</v>
      </c>
      <c r="E207" s="42">
        <v>0</v>
      </c>
      <c r="F207" s="42">
        <v>0</v>
      </c>
      <c r="G207" s="42">
        <v>0</v>
      </c>
      <c r="H207" s="42">
        <v>0</v>
      </c>
      <c r="I207" s="42">
        <v>0</v>
      </c>
      <c r="J207" s="42">
        <v>0</v>
      </c>
      <c r="K207" s="42">
        <v>0</v>
      </c>
    </row>
    <row r="208" spans="1:11" ht="0.15" customHeight="1" thickTop="1">
      <c r="A208" s="96"/>
      <c r="B208" s="43">
        <v>45776</v>
      </c>
      <c r="C208" s="42">
        <v>0</v>
      </c>
      <c r="D208" s="42">
        <v>0</v>
      </c>
      <c r="E208" s="42">
        <v>0</v>
      </c>
      <c r="F208" s="42">
        <v>0</v>
      </c>
      <c r="G208" s="42">
        <v>0</v>
      </c>
      <c r="H208" s="42">
        <v>0</v>
      </c>
      <c r="I208" s="42">
        <v>0</v>
      </c>
      <c r="J208" s="42">
        <v>0</v>
      </c>
      <c r="K208" s="42">
        <v>0</v>
      </c>
    </row>
    <row r="209" spans="1:12" ht="0.15" customHeight="1" thickTop="1">
      <c r="A209" s="96"/>
      <c r="B209" s="43">
        <v>45777</v>
      </c>
      <c r="C209" s="42">
        <v>0</v>
      </c>
      <c r="D209" s="42">
        <v>0</v>
      </c>
      <c r="E209" s="42">
        <v>0</v>
      </c>
      <c r="F209" s="42">
        <v>0</v>
      </c>
      <c r="G209" s="42">
        <v>0</v>
      </c>
      <c r="H209" s="42">
        <v>0</v>
      </c>
      <c r="I209" s="42">
        <v>0</v>
      </c>
      <c r="J209" s="42">
        <v>0</v>
      </c>
      <c r="K209" s="42">
        <v>0</v>
      </c>
    </row>
    <row r="210" spans="1:12" ht="0.15" customHeight="1" thickTop="1">
      <c r="A210" s="96"/>
      <c r="B210" s="43">
        <v>45778</v>
      </c>
      <c r="C210" s="42">
        <v>0</v>
      </c>
      <c r="D210" s="42">
        <v>0</v>
      </c>
      <c r="E210" s="42">
        <v>0</v>
      </c>
      <c r="F210" s="42">
        <v>0</v>
      </c>
      <c r="G210" s="42">
        <v>0</v>
      </c>
      <c r="H210" s="42">
        <v>0</v>
      </c>
      <c r="I210" s="42">
        <v>0</v>
      </c>
      <c r="J210" s="42">
        <v>0</v>
      </c>
      <c r="K210" s="42">
        <v>0</v>
      </c>
    </row>
    <row r="211" spans="1:12" ht="0.15" customHeight="1" thickTop="1">
      <c r="A211" s="96"/>
      <c r="B211" s="43">
        <v>45779</v>
      </c>
      <c r="C211" s="42">
        <v>0</v>
      </c>
      <c r="D211" s="42">
        <v>0</v>
      </c>
      <c r="E211" s="42">
        <v>0</v>
      </c>
      <c r="F211" s="42">
        <v>0</v>
      </c>
      <c r="G211" s="42">
        <v>0</v>
      </c>
      <c r="H211" s="42">
        <v>0</v>
      </c>
      <c r="I211" s="42">
        <v>0</v>
      </c>
      <c r="J211" s="42">
        <v>0</v>
      </c>
      <c r="K211" s="42">
        <v>0</v>
      </c>
    </row>
    <row r="212" spans="1:12" ht="0.15" customHeight="1" thickTop="1">
      <c r="A212" s="96"/>
      <c r="B212" s="43">
        <v>45780</v>
      </c>
      <c r="C212" s="42">
        <v>0</v>
      </c>
      <c r="D212" s="42">
        <v>0</v>
      </c>
      <c r="E212" s="42">
        <v>0</v>
      </c>
      <c r="F212" s="42">
        <v>0</v>
      </c>
      <c r="G212" s="42">
        <v>0</v>
      </c>
      <c r="H212" s="42">
        <v>0</v>
      </c>
      <c r="I212" s="42">
        <v>0</v>
      </c>
      <c r="J212" s="42">
        <v>0</v>
      </c>
      <c r="K212" s="42">
        <v>0</v>
      </c>
    </row>
    <row r="213" spans="1:12" ht="0.15" customHeight="1" thickTop="1">
      <c r="A213" s="96"/>
    </row>
    <row r="214" spans="1:12" ht="18" thickTop="1">
      <c r="A214" s="96"/>
      <c r="B214" s="70" t="s">
        <v>88</v>
      </c>
      <c r="C214" s="71">
        <v>0</v>
      </c>
      <c r="D214" s="71">
        <v>1</v>
      </c>
      <c r="E214" s="71">
        <v>0</v>
      </c>
      <c r="F214" s="71">
        <v>0</v>
      </c>
      <c r="G214" s="71">
        <v>0</v>
      </c>
      <c r="H214" s="71">
        <v>0</v>
      </c>
      <c r="I214" s="71">
        <v>0</v>
      </c>
      <c r="J214" s="71">
        <v>0</v>
      </c>
      <c r="K214" s="71">
        <v>0</v>
      </c>
      <c r="L214" s="71">
        <v>1</v>
      </c>
    </row>
    <row r="216" spans="1:12" ht="0.15" customHeight="1">
      <c r="A216" s="95" t="s">
        <v>107</v>
      </c>
      <c r="B216" s="35" t="s">
        <v>160</v>
      </c>
    </row>
    <row r="217" spans="1:12">
      <c r="A217" s="96"/>
      <c r="B217" s="64" t="s">
        <v>83</v>
      </c>
      <c r="C217" s="72">
        <v>0.1</v>
      </c>
      <c r="D217" s="73">
        <v>0</v>
      </c>
      <c r="E217" s="73">
        <v>0</v>
      </c>
      <c r="F217" s="73" t="e">
        <v>#DIV/0!</v>
      </c>
      <c r="G217" s="73" t="e">
        <v>#DIV/0!</v>
      </c>
      <c r="H217" s="73" t="e">
        <v>#DIV/0!</v>
      </c>
      <c r="I217" s="73" t="e">
        <v>#VALUE!</v>
      </c>
      <c r="J217" s="73" t="e">
        <v>#VALUE!</v>
      </c>
      <c r="K217" s="73" t="e">
        <v>#VALUE!</v>
      </c>
    </row>
    <row r="218" spans="1:12">
      <c r="A218" s="96"/>
      <c r="B218" s="65" t="s">
        <v>89</v>
      </c>
      <c r="C218" s="79" t="s">
        <v>101</v>
      </c>
      <c r="D218" s="80" t="s">
        <v>101</v>
      </c>
      <c r="E218" s="80" t="s">
        <v>101</v>
      </c>
      <c r="F218" s="80" t="s">
        <v>101</v>
      </c>
      <c r="G218" s="80" t="s">
        <v>101</v>
      </c>
      <c r="H218" s="80" t="s">
        <v>101</v>
      </c>
      <c r="I218" s="80" t="s">
        <v>101</v>
      </c>
      <c r="J218" s="80" t="s">
        <v>101</v>
      </c>
      <c r="K218" s="80" t="s">
        <v>101</v>
      </c>
    </row>
    <row r="219" spans="1:12" ht="18" thickBot="1">
      <c r="A219" s="96"/>
      <c r="B219" s="64" t="s">
        <v>96</v>
      </c>
      <c r="C219" s="74" t="s">
        <v>13</v>
      </c>
      <c r="D219" s="74" t="s">
        <v>14</v>
      </c>
      <c r="E219" s="74" t="s">
        <v>8</v>
      </c>
      <c r="F219" s="74" t="s">
        <v>15</v>
      </c>
      <c r="G219" s="74" t="s">
        <v>16</v>
      </c>
      <c r="H219" s="66" t="s">
        <v>118</v>
      </c>
      <c r="I219" s="66"/>
      <c r="J219" s="66"/>
      <c r="K219" s="66"/>
    </row>
    <row r="220" spans="1:12" ht="18.5" thickTop="1" thickBot="1">
      <c r="A220" s="96"/>
      <c r="B220" s="65" t="s">
        <v>97</v>
      </c>
      <c r="C220" s="67">
        <v>10</v>
      </c>
      <c r="D220" s="67">
        <v>7</v>
      </c>
      <c r="E220" s="67">
        <v>2</v>
      </c>
      <c r="F220" s="67">
        <v>0</v>
      </c>
      <c r="G220" s="67">
        <v>0</v>
      </c>
      <c r="H220" s="67">
        <v>0</v>
      </c>
      <c r="I220" s="67" t="s">
        <v>87</v>
      </c>
      <c r="J220" s="67" t="s">
        <v>87</v>
      </c>
      <c r="K220" s="67" t="s">
        <v>87</v>
      </c>
    </row>
    <row r="221" spans="1:12" ht="0.15" customHeight="1" thickTop="1">
      <c r="A221" s="96"/>
      <c r="B221" s="47"/>
      <c r="C221" s="44" t="s">
        <v>135</v>
      </c>
      <c r="D221" s="44" t="s">
        <v>161</v>
      </c>
      <c r="E221" s="44" t="s">
        <v>162</v>
      </c>
      <c r="F221" s="44" t="s">
        <v>163</v>
      </c>
      <c r="G221" s="44" t="s">
        <v>164</v>
      </c>
      <c r="H221" s="44" t="s">
        <v>165</v>
      </c>
      <c r="I221" s="44" t="s">
        <v>166</v>
      </c>
      <c r="J221" s="44" t="s">
        <v>166</v>
      </c>
      <c r="K221" s="44" t="s">
        <v>166</v>
      </c>
    </row>
    <row r="222" spans="1:12" ht="0.15" customHeight="1" thickTop="1">
      <c r="A222" s="96"/>
      <c r="B222" s="45">
        <v>45748</v>
      </c>
      <c r="C222" s="42">
        <v>0</v>
      </c>
      <c r="D222" s="42">
        <v>0</v>
      </c>
      <c r="E222" s="42">
        <v>0</v>
      </c>
      <c r="F222" s="42">
        <v>0</v>
      </c>
      <c r="G222" s="42">
        <v>0</v>
      </c>
      <c r="H222" s="42">
        <v>0</v>
      </c>
      <c r="I222" s="42">
        <v>0</v>
      </c>
      <c r="J222" s="42">
        <v>0</v>
      </c>
      <c r="K222" s="42">
        <v>0</v>
      </c>
    </row>
    <row r="223" spans="1:12" ht="0.15" customHeight="1" thickTop="1">
      <c r="A223" s="96"/>
      <c r="B223" s="45">
        <v>45749</v>
      </c>
      <c r="C223" s="42">
        <v>0</v>
      </c>
      <c r="D223" s="42">
        <v>0</v>
      </c>
      <c r="E223" s="42">
        <v>0</v>
      </c>
      <c r="F223" s="42">
        <v>0</v>
      </c>
      <c r="G223" s="42">
        <v>0</v>
      </c>
      <c r="H223" s="42">
        <v>0</v>
      </c>
      <c r="I223" s="42">
        <v>0</v>
      </c>
      <c r="J223" s="42">
        <v>0</v>
      </c>
      <c r="K223" s="42">
        <v>0</v>
      </c>
    </row>
    <row r="224" spans="1:12" ht="0.15" customHeight="1" thickTop="1">
      <c r="A224" s="96"/>
      <c r="B224" s="45">
        <v>45750</v>
      </c>
      <c r="C224" s="42">
        <v>0</v>
      </c>
      <c r="D224" s="42">
        <v>0</v>
      </c>
      <c r="E224" s="42">
        <v>0</v>
      </c>
      <c r="F224" s="42">
        <v>0</v>
      </c>
      <c r="G224" s="42">
        <v>0</v>
      </c>
      <c r="H224" s="42">
        <v>0</v>
      </c>
      <c r="I224" s="42">
        <v>0</v>
      </c>
      <c r="J224" s="42">
        <v>0</v>
      </c>
      <c r="K224" s="42">
        <v>0</v>
      </c>
    </row>
    <row r="225" spans="1:11" ht="0.15" customHeight="1" thickTop="1">
      <c r="A225" s="96"/>
      <c r="B225" s="43">
        <v>45751</v>
      </c>
      <c r="C225" s="42">
        <v>0</v>
      </c>
      <c r="D225" s="42">
        <v>0</v>
      </c>
      <c r="E225" s="42">
        <v>0</v>
      </c>
      <c r="F225" s="42">
        <v>0</v>
      </c>
      <c r="G225" s="42">
        <v>0</v>
      </c>
      <c r="H225" s="42">
        <v>0</v>
      </c>
      <c r="I225" s="42">
        <v>0</v>
      </c>
      <c r="J225" s="42">
        <v>0</v>
      </c>
      <c r="K225" s="42">
        <v>0</v>
      </c>
    </row>
    <row r="226" spans="1:11" ht="0.15" customHeight="1" thickTop="1">
      <c r="A226" s="96"/>
      <c r="B226" s="43">
        <v>45752</v>
      </c>
      <c r="C226" s="42">
        <v>0</v>
      </c>
      <c r="D226" s="42">
        <v>0</v>
      </c>
      <c r="E226" s="42">
        <v>0</v>
      </c>
      <c r="F226" s="42">
        <v>0</v>
      </c>
      <c r="G226" s="42">
        <v>0</v>
      </c>
      <c r="H226" s="42">
        <v>0</v>
      </c>
      <c r="I226" s="42">
        <v>0</v>
      </c>
      <c r="J226" s="42">
        <v>0</v>
      </c>
      <c r="K226" s="42">
        <v>0</v>
      </c>
    </row>
    <row r="227" spans="1:11" ht="0.15" customHeight="1" thickTop="1">
      <c r="A227" s="96"/>
      <c r="B227" s="43">
        <v>45753</v>
      </c>
      <c r="C227" s="42">
        <v>0</v>
      </c>
      <c r="D227" s="42">
        <v>0</v>
      </c>
      <c r="E227" s="42">
        <v>0</v>
      </c>
      <c r="F227" s="42">
        <v>0</v>
      </c>
      <c r="G227" s="42">
        <v>0</v>
      </c>
      <c r="H227" s="42">
        <v>0</v>
      </c>
      <c r="I227" s="42">
        <v>0</v>
      </c>
      <c r="J227" s="42">
        <v>0</v>
      </c>
      <c r="K227" s="42">
        <v>0</v>
      </c>
    </row>
    <row r="228" spans="1:11" ht="0.15" customHeight="1" thickTop="1">
      <c r="A228" s="96"/>
      <c r="B228" s="43">
        <v>45754</v>
      </c>
      <c r="C228" s="42">
        <v>0</v>
      </c>
      <c r="D228" s="42">
        <v>0</v>
      </c>
      <c r="E228" s="42">
        <v>0</v>
      </c>
      <c r="F228" s="42">
        <v>0</v>
      </c>
      <c r="G228" s="42">
        <v>0</v>
      </c>
      <c r="H228" s="42">
        <v>0</v>
      </c>
      <c r="I228" s="42">
        <v>0</v>
      </c>
      <c r="J228" s="42">
        <v>0</v>
      </c>
      <c r="K228" s="42">
        <v>0</v>
      </c>
    </row>
    <row r="229" spans="1:11" ht="0.15" customHeight="1" thickTop="1">
      <c r="A229" s="96"/>
      <c r="B229" s="43">
        <v>45755</v>
      </c>
      <c r="C229" s="42">
        <v>1</v>
      </c>
      <c r="D229" s="42">
        <v>0</v>
      </c>
      <c r="E229" s="42">
        <v>0</v>
      </c>
      <c r="F229" s="42">
        <v>0</v>
      </c>
      <c r="G229" s="42">
        <v>0</v>
      </c>
      <c r="H229" s="42">
        <v>0</v>
      </c>
      <c r="I229" s="42">
        <v>0</v>
      </c>
      <c r="J229" s="42">
        <v>0</v>
      </c>
      <c r="K229" s="42">
        <v>0</v>
      </c>
    </row>
    <row r="230" spans="1:11" ht="0.15" customHeight="1" thickTop="1">
      <c r="A230" s="96"/>
      <c r="B230" s="43">
        <v>45756</v>
      </c>
      <c r="C230" s="42">
        <v>0</v>
      </c>
      <c r="D230" s="42">
        <v>0</v>
      </c>
      <c r="E230" s="42">
        <v>0</v>
      </c>
      <c r="F230" s="42">
        <v>0</v>
      </c>
      <c r="G230" s="42">
        <v>0</v>
      </c>
      <c r="H230" s="42">
        <v>0</v>
      </c>
      <c r="I230" s="42">
        <v>0</v>
      </c>
      <c r="J230" s="42">
        <v>0</v>
      </c>
      <c r="K230" s="42">
        <v>0</v>
      </c>
    </row>
    <row r="231" spans="1:11" ht="0.15" customHeight="1" thickTop="1">
      <c r="A231" s="96"/>
      <c r="B231" s="43">
        <v>45757</v>
      </c>
      <c r="C231" s="42">
        <v>0</v>
      </c>
      <c r="D231" s="42">
        <v>0</v>
      </c>
      <c r="E231" s="42">
        <v>0</v>
      </c>
      <c r="F231" s="42">
        <v>0</v>
      </c>
      <c r="G231" s="42">
        <v>0</v>
      </c>
      <c r="H231" s="42">
        <v>0</v>
      </c>
      <c r="I231" s="42">
        <v>0</v>
      </c>
      <c r="J231" s="42">
        <v>0</v>
      </c>
      <c r="K231" s="42">
        <v>0</v>
      </c>
    </row>
    <row r="232" spans="1:11" ht="0.15" customHeight="1" thickTop="1">
      <c r="A232" s="96"/>
      <c r="B232" s="43">
        <v>45758</v>
      </c>
      <c r="C232" s="42">
        <v>0</v>
      </c>
      <c r="D232" s="42">
        <v>0</v>
      </c>
      <c r="E232" s="42">
        <v>0</v>
      </c>
      <c r="F232" s="42">
        <v>0</v>
      </c>
      <c r="G232" s="42">
        <v>0</v>
      </c>
      <c r="H232" s="42">
        <v>0</v>
      </c>
      <c r="I232" s="42">
        <v>0</v>
      </c>
      <c r="J232" s="42">
        <v>0</v>
      </c>
      <c r="K232" s="42">
        <v>0</v>
      </c>
    </row>
    <row r="233" spans="1:11" ht="0.15" customHeight="1" thickTop="1">
      <c r="A233" s="96"/>
      <c r="B233" s="43">
        <v>45759</v>
      </c>
      <c r="C233" s="42">
        <v>0</v>
      </c>
      <c r="D233" s="42">
        <v>0</v>
      </c>
      <c r="E233" s="42">
        <v>0</v>
      </c>
      <c r="F233" s="42">
        <v>0</v>
      </c>
      <c r="G233" s="42">
        <v>0</v>
      </c>
      <c r="H233" s="42">
        <v>0</v>
      </c>
      <c r="I233" s="42">
        <v>0</v>
      </c>
      <c r="J233" s="42">
        <v>0</v>
      </c>
      <c r="K233" s="42">
        <v>0</v>
      </c>
    </row>
    <row r="234" spans="1:11" ht="0.15" customHeight="1" thickTop="1">
      <c r="A234" s="96"/>
      <c r="B234" s="43">
        <v>45760</v>
      </c>
      <c r="C234" s="42">
        <v>0</v>
      </c>
      <c r="D234" s="42">
        <v>0</v>
      </c>
      <c r="E234" s="42">
        <v>0</v>
      </c>
      <c r="F234" s="42">
        <v>0</v>
      </c>
      <c r="G234" s="42">
        <v>0</v>
      </c>
      <c r="H234" s="42">
        <v>0</v>
      </c>
      <c r="I234" s="42">
        <v>0</v>
      </c>
      <c r="J234" s="42">
        <v>0</v>
      </c>
      <c r="K234" s="42">
        <v>0</v>
      </c>
    </row>
    <row r="235" spans="1:11" ht="0.15" customHeight="1" thickTop="1">
      <c r="A235" s="96"/>
      <c r="B235" s="43">
        <v>45761</v>
      </c>
      <c r="C235" s="42">
        <v>0</v>
      </c>
      <c r="D235" s="42">
        <v>0</v>
      </c>
      <c r="E235" s="42">
        <v>0</v>
      </c>
      <c r="F235" s="42">
        <v>0</v>
      </c>
      <c r="G235" s="42">
        <v>0</v>
      </c>
      <c r="H235" s="42">
        <v>0</v>
      </c>
      <c r="I235" s="42">
        <v>0</v>
      </c>
      <c r="J235" s="42">
        <v>0</v>
      </c>
      <c r="K235" s="42">
        <v>0</v>
      </c>
    </row>
    <row r="236" spans="1:11" ht="0.15" customHeight="1" thickTop="1">
      <c r="A236" s="96"/>
      <c r="B236" s="43">
        <v>45762</v>
      </c>
      <c r="C236" s="42">
        <v>0</v>
      </c>
      <c r="D236" s="42">
        <v>0</v>
      </c>
      <c r="E236" s="42">
        <v>0</v>
      </c>
      <c r="F236" s="42">
        <v>0</v>
      </c>
      <c r="G236" s="42">
        <v>0</v>
      </c>
      <c r="H236" s="42">
        <v>0</v>
      </c>
      <c r="I236" s="42">
        <v>0</v>
      </c>
      <c r="J236" s="42">
        <v>0</v>
      </c>
      <c r="K236" s="42">
        <v>0</v>
      </c>
    </row>
    <row r="237" spans="1:11" ht="0.15" customHeight="1" thickTop="1">
      <c r="A237" s="96"/>
      <c r="B237" s="43">
        <v>45763</v>
      </c>
      <c r="C237" s="42">
        <v>0</v>
      </c>
      <c r="D237" s="42">
        <v>0</v>
      </c>
      <c r="E237" s="42">
        <v>0</v>
      </c>
      <c r="F237" s="42">
        <v>0</v>
      </c>
      <c r="G237" s="42">
        <v>0</v>
      </c>
      <c r="H237" s="42">
        <v>0</v>
      </c>
      <c r="I237" s="42">
        <v>0</v>
      </c>
      <c r="J237" s="42">
        <v>0</v>
      </c>
      <c r="K237" s="42">
        <v>0</v>
      </c>
    </row>
    <row r="238" spans="1:11" ht="0.15" customHeight="1" thickTop="1">
      <c r="A238" s="96"/>
      <c r="B238" s="43">
        <v>45764</v>
      </c>
      <c r="C238" s="42">
        <v>0</v>
      </c>
      <c r="D238" s="42">
        <v>0</v>
      </c>
      <c r="E238" s="42">
        <v>0</v>
      </c>
      <c r="F238" s="42">
        <v>0</v>
      </c>
      <c r="G238" s="42">
        <v>0</v>
      </c>
      <c r="H238" s="42">
        <v>0</v>
      </c>
      <c r="I238" s="42">
        <v>0</v>
      </c>
      <c r="J238" s="42">
        <v>0</v>
      </c>
      <c r="K238" s="42">
        <v>0</v>
      </c>
    </row>
    <row r="239" spans="1:11" ht="0.15" customHeight="1" thickTop="1">
      <c r="A239" s="96"/>
      <c r="B239" s="43">
        <v>45765</v>
      </c>
      <c r="C239" s="42">
        <v>0</v>
      </c>
      <c r="D239" s="42">
        <v>0</v>
      </c>
      <c r="E239" s="42">
        <v>0</v>
      </c>
      <c r="F239" s="42">
        <v>0</v>
      </c>
      <c r="G239" s="42">
        <v>0</v>
      </c>
      <c r="H239" s="42">
        <v>0</v>
      </c>
      <c r="I239" s="42">
        <v>0</v>
      </c>
      <c r="J239" s="42">
        <v>0</v>
      </c>
      <c r="K239" s="42">
        <v>0</v>
      </c>
    </row>
    <row r="240" spans="1:11" ht="0.15" customHeight="1" thickTop="1">
      <c r="A240" s="96"/>
      <c r="B240" s="43">
        <v>45766</v>
      </c>
      <c r="C240" s="42">
        <v>0</v>
      </c>
      <c r="D240" s="42">
        <v>0</v>
      </c>
      <c r="E240" s="42">
        <v>0</v>
      </c>
      <c r="F240" s="42">
        <v>0</v>
      </c>
      <c r="G240" s="42">
        <v>0</v>
      </c>
      <c r="H240" s="42">
        <v>0</v>
      </c>
      <c r="I240" s="42">
        <v>0</v>
      </c>
      <c r="J240" s="42">
        <v>0</v>
      </c>
      <c r="K240" s="42">
        <v>0</v>
      </c>
    </row>
    <row r="241" spans="1:12" ht="0.15" customHeight="1" thickTop="1">
      <c r="A241" s="96"/>
      <c r="B241" s="43">
        <v>45767</v>
      </c>
      <c r="C241" s="42">
        <v>0</v>
      </c>
      <c r="D241" s="42">
        <v>0</v>
      </c>
      <c r="E241" s="42">
        <v>0</v>
      </c>
      <c r="F241" s="42">
        <v>0</v>
      </c>
      <c r="G241" s="42">
        <v>0</v>
      </c>
      <c r="H241" s="42">
        <v>0</v>
      </c>
      <c r="I241" s="42">
        <v>0</v>
      </c>
      <c r="J241" s="42">
        <v>0</v>
      </c>
      <c r="K241" s="42">
        <v>0</v>
      </c>
    </row>
    <row r="242" spans="1:12" ht="0.15" customHeight="1" thickTop="1">
      <c r="A242" s="96"/>
      <c r="B242" s="43">
        <v>45768</v>
      </c>
      <c r="C242" s="42">
        <v>0</v>
      </c>
      <c r="D242" s="42">
        <v>0</v>
      </c>
      <c r="E242" s="42">
        <v>0</v>
      </c>
      <c r="F242" s="42">
        <v>0</v>
      </c>
      <c r="G242" s="42">
        <v>0</v>
      </c>
      <c r="H242" s="42">
        <v>0</v>
      </c>
      <c r="I242" s="42">
        <v>0</v>
      </c>
      <c r="J242" s="42">
        <v>0</v>
      </c>
      <c r="K242" s="42">
        <v>0</v>
      </c>
    </row>
    <row r="243" spans="1:12" ht="0.15" customHeight="1" thickTop="1">
      <c r="A243" s="96"/>
      <c r="B243" s="43">
        <v>45769</v>
      </c>
      <c r="C243" s="42">
        <v>0</v>
      </c>
      <c r="D243" s="42">
        <v>0</v>
      </c>
      <c r="E243" s="42">
        <v>0</v>
      </c>
      <c r="F243" s="42">
        <v>0</v>
      </c>
      <c r="G243" s="42">
        <v>0</v>
      </c>
      <c r="H243" s="42">
        <v>0</v>
      </c>
      <c r="I243" s="42">
        <v>0</v>
      </c>
      <c r="J243" s="42">
        <v>0</v>
      </c>
      <c r="K243" s="42">
        <v>0</v>
      </c>
    </row>
    <row r="244" spans="1:12" ht="0.15" customHeight="1" thickTop="1">
      <c r="A244" s="96"/>
      <c r="B244" s="43">
        <v>45770</v>
      </c>
      <c r="C244" s="42">
        <v>0</v>
      </c>
      <c r="D244" s="42">
        <v>0</v>
      </c>
      <c r="E244" s="42">
        <v>0</v>
      </c>
      <c r="F244" s="42">
        <v>0</v>
      </c>
      <c r="G244" s="42">
        <v>0</v>
      </c>
      <c r="H244" s="42">
        <v>0</v>
      </c>
      <c r="I244" s="42">
        <v>0</v>
      </c>
      <c r="J244" s="42">
        <v>0</v>
      </c>
      <c r="K244" s="42">
        <v>0</v>
      </c>
    </row>
    <row r="245" spans="1:12" ht="0.15" customHeight="1" thickTop="1">
      <c r="A245" s="96"/>
      <c r="B245" s="43">
        <v>45771</v>
      </c>
      <c r="C245" s="42">
        <v>0</v>
      </c>
      <c r="D245" s="42">
        <v>0</v>
      </c>
      <c r="E245" s="42">
        <v>0</v>
      </c>
      <c r="F245" s="42">
        <v>0</v>
      </c>
      <c r="G245" s="42">
        <v>0</v>
      </c>
      <c r="H245" s="42">
        <v>0</v>
      </c>
      <c r="I245" s="42">
        <v>0</v>
      </c>
      <c r="J245" s="42">
        <v>0</v>
      </c>
      <c r="K245" s="42">
        <v>0</v>
      </c>
    </row>
    <row r="246" spans="1:12" ht="0.15" customHeight="1" thickTop="1">
      <c r="A246" s="96"/>
      <c r="B246" s="43">
        <v>45772</v>
      </c>
      <c r="C246" s="42">
        <v>0</v>
      </c>
      <c r="D246" s="42">
        <v>0</v>
      </c>
      <c r="E246" s="42">
        <v>0</v>
      </c>
      <c r="F246" s="42">
        <v>0</v>
      </c>
      <c r="G246" s="42">
        <v>0</v>
      </c>
      <c r="H246" s="42">
        <v>0</v>
      </c>
      <c r="I246" s="42">
        <v>0</v>
      </c>
      <c r="J246" s="42">
        <v>0</v>
      </c>
      <c r="K246" s="42">
        <v>0</v>
      </c>
    </row>
    <row r="247" spans="1:12" ht="0.15" customHeight="1" thickTop="1">
      <c r="A247" s="96"/>
      <c r="B247" s="43">
        <v>45773</v>
      </c>
      <c r="C247" s="42">
        <v>0</v>
      </c>
      <c r="D247" s="42">
        <v>0</v>
      </c>
      <c r="E247" s="42">
        <v>0</v>
      </c>
      <c r="F247" s="42">
        <v>0</v>
      </c>
      <c r="G247" s="42">
        <v>0</v>
      </c>
      <c r="H247" s="42">
        <v>0</v>
      </c>
      <c r="I247" s="42">
        <v>0</v>
      </c>
      <c r="J247" s="42">
        <v>0</v>
      </c>
      <c r="K247" s="42">
        <v>0</v>
      </c>
    </row>
    <row r="248" spans="1:12" ht="0.15" customHeight="1" thickTop="1">
      <c r="A248" s="96"/>
      <c r="B248" s="43">
        <v>45774</v>
      </c>
      <c r="C248" s="42">
        <v>0</v>
      </c>
      <c r="D248" s="42">
        <v>0</v>
      </c>
      <c r="E248" s="42">
        <v>0</v>
      </c>
      <c r="F248" s="42">
        <v>0</v>
      </c>
      <c r="G248" s="42">
        <v>0</v>
      </c>
      <c r="H248" s="42">
        <v>0</v>
      </c>
      <c r="I248" s="42">
        <v>0</v>
      </c>
      <c r="J248" s="42">
        <v>0</v>
      </c>
      <c r="K248" s="42">
        <v>0</v>
      </c>
    </row>
    <row r="249" spans="1:12" ht="0.15" customHeight="1" thickTop="1">
      <c r="A249" s="96"/>
      <c r="B249" s="43">
        <v>45775</v>
      </c>
      <c r="C249" s="42">
        <v>0</v>
      </c>
      <c r="D249" s="42">
        <v>0</v>
      </c>
      <c r="E249" s="42">
        <v>0</v>
      </c>
      <c r="F249" s="42">
        <v>0</v>
      </c>
      <c r="G249" s="42">
        <v>0</v>
      </c>
      <c r="H249" s="42">
        <v>0</v>
      </c>
      <c r="I249" s="42">
        <v>0</v>
      </c>
      <c r="J249" s="42">
        <v>0</v>
      </c>
      <c r="K249" s="42">
        <v>0</v>
      </c>
    </row>
    <row r="250" spans="1:12" ht="0.15" customHeight="1" thickTop="1">
      <c r="A250" s="96"/>
      <c r="B250" s="43">
        <v>45776</v>
      </c>
      <c r="C250" s="42">
        <v>0</v>
      </c>
      <c r="D250" s="42">
        <v>0</v>
      </c>
      <c r="E250" s="42">
        <v>0</v>
      </c>
      <c r="F250" s="42">
        <v>0</v>
      </c>
      <c r="G250" s="42">
        <v>0</v>
      </c>
      <c r="H250" s="42">
        <v>0</v>
      </c>
      <c r="I250" s="42">
        <v>0</v>
      </c>
      <c r="J250" s="42">
        <v>0</v>
      </c>
      <c r="K250" s="42">
        <v>0</v>
      </c>
    </row>
    <row r="251" spans="1:12" ht="0.15" customHeight="1" thickTop="1">
      <c r="A251" s="96"/>
      <c r="B251" s="43">
        <v>45777</v>
      </c>
      <c r="C251" s="42">
        <v>0</v>
      </c>
      <c r="D251" s="42">
        <v>0</v>
      </c>
      <c r="E251" s="42">
        <v>0</v>
      </c>
      <c r="F251" s="42">
        <v>0</v>
      </c>
      <c r="G251" s="42">
        <v>0</v>
      </c>
      <c r="H251" s="42">
        <v>0</v>
      </c>
      <c r="I251" s="42">
        <v>0</v>
      </c>
      <c r="J251" s="42">
        <v>0</v>
      </c>
      <c r="K251" s="42">
        <v>0</v>
      </c>
    </row>
    <row r="252" spans="1:12" ht="0.15" customHeight="1" thickTop="1">
      <c r="A252" s="96"/>
      <c r="B252" s="43">
        <v>45778</v>
      </c>
      <c r="C252" s="42">
        <v>0</v>
      </c>
      <c r="D252" s="42">
        <v>0</v>
      </c>
      <c r="E252" s="42">
        <v>0</v>
      </c>
      <c r="F252" s="42">
        <v>0</v>
      </c>
      <c r="G252" s="42">
        <v>0</v>
      </c>
      <c r="H252" s="42">
        <v>0</v>
      </c>
      <c r="I252" s="42">
        <v>0</v>
      </c>
      <c r="J252" s="42">
        <v>0</v>
      </c>
      <c r="K252" s="42">
        <v>0</v>
      </c>
    </row>
    <row r="253" spans="1:12" ht="0.15" customHeight="1" thickTop="1">
      <c r="A253" s="96"/>
      <c r="B253" s="43">
        <v>45779</v>
      </c>
      <c r="C253" s="42">
        <v>0</v>
      </c>
      <c r="D253" s="42">
        <v>0</v>
      </c>
      <c r="E253" s="42">
        <v>0</v>
      </c>
      <c r="F253" s="42">
        <v>0</v>
      </c>
      <c r="G253" s="42">
        <v>0</v>
      </c>
      <c r="H253" s="42">
        <v>0</v>
      </c>
      <c r="I253" s="42">
        <v>0</v>
      </c>
      <c r="J253" s="42">
        <v>0</v>
      </c>
      <c r="K253" s="42">
        <v>0</v>
      </c>
    </row>
    <row r="254" spans="1:12" ht="0.15" customHeight="1" thickTop="1">
      <c r="A254" s="96"/>
      <c r="B254" s="43">
        <v>45780</v>
      </c>
      <c r="C254" s="42">
        <v>0</v>
      </c>
      <c r="D254" s="42">
        <v>0</v>
      </c>
      <c r="E254" s="42">
        <v>0</v>
      </c>
      <c r="F254" s="42">
        <v>0</v>
      </c>
      <c r="G254" s="42">
        <v>0</v>
      </c>
      <c r="H254" s="42">
        <v>0</v>
      </c>
      <c r="I254" s="42">
        <v>0</v>
      </c>
      <c r="J254" s="42">
        <v>0</v>
      </c>
      <c r="K254" s="42">
        <v>0</v>
      </c>
    </row>
    <row r="255" spans="1:12" ht="0.15" customHeight="1" thickTop="1">
      <c r="A255" s="96"/>
    </row>
    <row r="256" spans="1:12" ht="18" thickTop="1">
      <c r="A256" s="96"/>
      <c r="B256" s="70" t="s">
        <v>88</v>
      </c>
      <c r="C256" s="71">
        <v>1</v>
      </c>
      <c r="D256" s="71">
        <v>0</v>
      </c>
      <c r="E256" s="71">
        <v>0</v>
      </c>
      <c r="F256" s="71">
        <v>0</v>
      </c>
      <c r="G256" s="71">
        <v>0</v>
      </c>
      <c r="H256" s="71">
        <v>0</v>
      </c>
      <c r="I256" s="71">
        <v>0</v>
      </c>
      <c r="J256" s="71">
        <v>0</v>
      </c>
      <c r="K256" s="71">
        <v>0</v>
      </c>
      <c r="L256" s="71">
        <v>1</v>
      </c>
    </row>
    <row r="258" spans="1:11" ht="0.15" customHeight="1">
      <c r="A258" s="95" t="s">
        <v>108</v>
      </c>
      <c r="B258" s="35" t="s">
        <v>167</v>
      </c>
    </row>
    <row r="259" spans="1:11">
      <c r="A259" s="96"/>
      <c r="B259" s="64" t="s">
        <v>83</v>
      </c>
      <c r="C259" s="72" t="e">
        <v>#VALUE!</v>
      </c>
      <c r="D259" s="73" t="e">
        <v>#VALUE!</v>
      </c>
      <c r="E259" s="73" t="e">
        <v>#VALUE!</v>
      </c>
      <c r="F259" s="73" t="e">
        <v>#VALUE!</v>
      </c>
      <c r="G259" s="73" t="e">
        <v>#VALUE!</v>
      </c>
      <c r="H259" s="73" t="e">
        <v>#VALUE!</v>
      </c>
      <c r="I259" s="73" t="e">
        <v>#VALUE!</v>
      </c>
      <c r="J259" s="73" t="e">
        <v>#VALUE!</v>
      </c>
      <c r="K259" s="73" t="e">
        <v>#VALUE!</v>
      </c>
    </row>
    <row r="260" spans="1:11">
      <c r="A260" s="96"/>
      <c r="B260" s="65" t="s">
        <v>89</v>
      </c>
      <c r="C260" s="79" t="s">
        <v>119</v>
      </c>
      <c r="D260" s="80" t="s">
        <v>119</v>
      </c>
      <c r="E260" s="80" t="s">
        <v>119</v>
      </c>
      <c r="F260" s="80" t="s">
        <v>119</v>
      </c>
      <c r="G260" s="80" t="s">
        <v>119</v>
      </c>
      <c r="H260" s="80" t="s">
        <v>119</v>
      </c>
      <c r="I260" s="80" t="s">
        <v>119</v>
      </c>
      <c r="J260" s="80" t="s">
        <v>119</v>
      </c>
      <c r="K260" s="80" t="s">
        <v>119</v>
      </c>
    </row>
    <row r="261" spans="1:11" ht="18" thickBot="1">
      <c r="A261" s="96"/>
      <c r="B261" s="64" t="s">
        <v>96</v>
      </c>
      <c r="C261" s="74" t="s">
        <v>13</v>
      </c>
      <c r="D261" s="74" t="s">
        <v>14</v>
      </c>
      <c r="E261" s="74" t="s">
        <v>8</v>
      </c>
      <c r="F261" s="74" t="s">
        <v>15</v>
      </c>
      <c r="G261" s="74" t="s">
        <v>16</v>
      </c>
      <c r="H261" s="66" t="s">
        <v>118</v>
      </c>
      <c r="I261" s="66"/>
      <c r="J261" s="66"/>
      <c r="K261" s="66"/>
    </row>
    <row r="262" spans="1:11" ht="18" customHeight="1" thickTop="1" thickBot="1">
      <c r="A262" s="96"/>
      <c r="B262" s="65" t="s">
        <v>97</v>
      </c>
      <c r="C262" s="67" t="s">
        <v>87</v>
      </c>
      <c r="D262" s="67" t="s">
        <v>87</v>
      </c>
      <c r="E262" s="67" t="s">
        <v>87</v>
      </c>
      <c r="F262" s="67" t="s">
        <v>87</v>
      </c>
      <c r="G262" s="67" t="s">
        <v>87</v>
      </c>
      <c r="H262" s="67" t="s">
        <v>87</v>
      </c>
      <c r="I262" s="67" t="s">
        <v>87</v>
      </c>
      <c r="J262" s="67" t="s">
        <v>87</v>
      </c>
      <c r="K262" s="67" t="s">
        <v>87</v>
      </c>
    </row>
    <row r="263" spans="1:11" ht="0.15" customHeight="1" thickTop="1">
      <c r="A263" s="96"/>
      <c r="B263" s="47"/>
      <c r="C263" s="44" t="s">
        <v>137</v>
      </c>
      <c r="D263" s="44" t="s">
        <v>168</v>
      </c>
      <c r="E263" s="44" t="s">
        <v>122</v>
      </c>
      <c r="F263" s="44" t="s">
        <v>123</v>
      </c>
      <c r="G263" s="44" t="s">
        <v>124</v>
      </c>
      <c r="H263" s="44" t="s">
        <v>125</v>
      </c>
      <c r="I263" s="44" t="s">
        <v>126</v>
      </c>
      <c r="J263" s="44" t="s">
        <v>126</v>
      </c>
      <c r="K263" s="44" t="s">
        <v>126</v>
      </c>
    </row>
    <row r="264" spans="1:11" ht="0.15" customHeight="1" thickTop="1">
      <c r="A264" s="96"/>
      <c r="B264" s="45">
        <v>45748</v>
      </c>
      <c r="C264" s="42">
        <v>0</v>
      </c>
      <c r="D264" s="42">
        <v>0</v>
      </c>
      <c r="E264" s="42">
        <v>0</v>
      </c>
      <c r="F264" s="42">
        <v>0</v>
      </c>
      <c r="G264" s="42">
        <v>0</v>
      </c>
      <c r="H264" s="42">
        <v>0</v>
      </c>
      <c r="I264" s="42">
        <v>0</v>
      </c>
      <c r="J264" s="42">
        <v>0</v>
      </c>
      <c r="K264" s="42">
        <v>0</v>
      </c>
    </row>
    <row r="265" spans="1:11" ht="0.15" customHeight="1" thickTop="1">
      <c r="A265" s="96"/>
      <c r="B265" s="45">
        <v>45749</v>
      </c>
      <c r="C265" s="42">
        <v>0</v>
      </c>
      <c r="D265" s="42">
        <v>0</v>
      </c>
      <c r="E265" s="42">
        <v>0</v>
      </c>
      <c r="F265" s="42">
        <v>0</v>
      </c>
      <c r="G265" s="42">
        <v>0</v>
      </c>
      <c r="H265" s="42">
        <v>0</v>
      </c>
      <c r="I265" s="42">
        <v>0</v>
      </c>
      <c r="J265" s="42">
        <v>0</v>
      </c>
      <c r="K265" s="42">
        <v>0</v>
      </c>
    </row>
    <row r="266" spans="1:11" ht="0.15" customHeight="1" thickTop="1">
      <c r="A266" s="96"/>
      <c r="B266" s="45">
        <v>45750</v>
      </c>
      <c r="C266" s="42">
        <v>0</v>
      </c>
      <c r="D266" s="42">
        <v>0</v>
      </c>
      <c r="E266" s="42">
        <v>0</v>
      </c>
      <c r="F266" s="42">
        <v>0</v>
      </c>
      <c r="G266" s="42">
        <v>0</v>
      </c>
      <c r="H266" s="42">
        <v>0</v>
      </c>
      <c r="I266" s="42">
        <v>0</v>
      </c>
      <c r="J266" s="42">
        <v>0</v>
      </c>
      <c r="K266" s="42">
        <v>0</v>
      </c>
    </row>
    <row r="267" spans="1:11" ht="0.15" customHeight="1" thickTop="1">
      <c r="A267" s="96"/>
      <c r="B267" s="43">
        <v>45751</v>
      </c>
      <c r="C267" s="42">
        <v>0</v>
      </c>
      <c r="D267" s="42">
        <v>0</v>
      </c>
      <c r="E267" s="42">
        <v>0</v>
      </c>
      <c r="F267" s="42">
        <v>0</v>
      </c>
      <c r="G267" s="42">
        <v>0</v>
      </c>
      <c r="H267" s="42">
        <v>0</v>
      </c>
      <c r="I267" s="42">
        <v>0</v>
      </c>
      <c r="J267" s="42">
        <v>0</v>
      </c>
      <c r="K267" s="42">
        <v>0</v>
      </c>
    </row>
    <row r="268" spans="1:11" ht="0.15" customHeight="1" thickTop="1">
      <c r="A268" s="96"/>
      <c r="B268" s="43">
        <v>45752</v>
      </c>
      <c r="C268" s="42">
        <v>0</v>
      </c>
      <c r="D268" s="42">
        <v>0</v>
      </c>
      <c r="E268" s="42">
        <v>0</v>
      </c>
      <c r="F268" s="42">
        <v>0</v>
      </c>
      <c r="G268" s="42">
        <v>0</v>
      </c>
      <c r="H268" s="42">
        <v>0</v>
      </c>
      <c r="I268" s="42">
        <v>0</v>
      </c>
      <c r="J268" s="42">
        <v>0</v>
      </c>
      <c r="K268" s="42">
        <v>0</v>
      </c>
    </row>
    <row r="269" spans="1:11" ht="0.15" customHeight="1" thickTop="1">
      <c r="A269" s="96"/>
      <c r="B269" s="43">
        <v>45753</v>
      </c>
      <c r="C269" s="42">
        <v>0</v>
      </c>
      <c r="D269" s="42">
        <v>0</v>
      </c>
      <c r="E269" s="42">
        <v>0</v>
      </c>
      <c r="F269" s="42">
        <v>0</v>
      </c>
      <c r="G269" s="42">
        <v>0</v>
      </c>
      <c r="H269" s="42">
        <v>0</v>
      </c>
      <c r="I269" s="42">
        <v>0</v>
      </c>
      <c r="J269" s="42">
        <v>0</v>
      </c>
      <c r="K269" s="42">
        <v>0</v>
      </c>
    </row>
    <row r="270" spans="1:11" ht="0.15" customHeight="1" thickTop="1">
      <c r="A270" s="96"/>
      <c r="B270" s="43">
        <v>45754</v>
      </c>
      <c r="C270" s="42">
        <v>0</v>
      </c>
      <c r="D270" s="42">
        <v>0</v>
      </c>
      <c r="E270" s="42">
        <v>0</v>
      </c>
      <c r="F270" s="42">
        <v>0</v>
      </c>
      <c r="G270" s="42">
        <v>0</v>
      </c>
      <c r="H270" s="42">
        <v>0</v>
      </c>
      <c r="I270" s="42">
        <v>0</v>
      </c>
      <c r="J270" s="42">
        <v>0</v>
      </c>
      <c r="K270" s="42">
        <v>0</v>
      </c>
    </row>
    <row r="271" spans="1:11" ht="0.15" customHeight="1" thickTop="1">
      <c r="A271" s="96"/>
      <c r="B271" s="43">
        <v>45755</v>
      </c>
      <c r="C271" s="42">
        <v>0</v>
      </c>
      <c r="D271" s="42">
        <v>0</v>
      </c>
      <c r="E271" s="42">
        <v>0</v>
      </c>
      <c r="F271" s="42">
        <v>0</v>
      </c>
      <c r="G271" s="42">
        <v>0</v>
      </c>
      <c r="H271" s="42">
        <v>0</v>
      </c>
      <c r="I271" s="42">
        <v>0</v>
      </c>
      <c r="J271" s="42">
        <v>0</v>
      </c>
      <c r="K271" s="42">
        <v>0</v>
      </c>
    </row>
    <row r="272" spans="1:11" ht="0.15" customHeight="1" thickTop="1">
      <c r="A272" s="96"/>
      <c r="B272" s="43">
        <v>45756</v>
      </c>
      <c r="C272" s="42">
        <v>0</v>
      </c>
      <c r="D272" s="42">
        <v>0</v>
      </c>
      <c r="E272" s="42">
        <v>0</v>
      </c>
      <c r="F272" s="42">
        <v>0</v>
      </c>
      <c r="G272" s="42">
        <v>0</v>
      </c>
      <c r="H272" s="42">
        <v>0</v>
      </c>
      <c r="I272" s="42">
        <v>0</v>
      </c>
      <c r="J272" s="42">
        <v>0</v>
      </c>
      <c r="K272" s="42">
        <v>0</v>
      </c>
    </row>
    <row r="273" spans="1:11" ht="0.15" customHeight="1" thickTop="1">
      <c r="A273" s="96"/>
      <c r="B273" s="43">
        <v>45757</v>
      </c>
      <c r="C273" s="42">
        <v>0</v>
      </c>
      <c r="D273" s="42">
        <v>0</v>
      </c>
      <c r="E273" s="42">
        <v>0</v>
      </c>
      <c r="F273" s="42">
        <v>0</v>
      </c>
      <c r="G273" s="42">
        <v>0</v>
      </c>
      <c r="H273" s="42">
        <v>0</v>
      </c>
      <c r="I273" s="42">
        <v>0</v>
      </c>
      <c r="J273" s="42">
        <v>0</v>
      </c>
      <c r="K273" s="42">
        <v>0</v>
      </c>
    </row>
    <row r="274" spans="1:11" ht="0.15" customHeight="1" thickTop="1">
      <c r="A274" s="96"/>
      <c r="B274" s="43">
        <v>45758</v>
      </c>
      <c r="C274" s="42">
        <v>0</v>
      </c>
      <c r="D274" s="42">
        <v>0</v>
      </c>
      <c r="E274" s="42">
        <v>0</v>
      </c>
      <c r="F274" s="42">
        <v>0</v>
      </c>
      <c r="G274" s="42">
        <v>0</v>
      </c>
      <c r="H274" s="42">
        <v>0</v>
      </c>
      <c r="I274" s="42">
        <v>0</v>
      </c>
      <c r="J274" s="42">
        <v>0</v>
      </c>
      <c r="K274" s="42">
        <v>0</v>
      </c>
    </row>
    <row r="275" spans="1:11" ht="0.15" customHeight="1" thickTop="1">
      <c r="A275" s="96"/>
      <c r="B275" s="43">
        <v>45759</v>
      </c>
      <c r="C275" s="42">
        <v>0</v>
      </c>
      <c r="D275" s="42">
        <v>0</v>
      </c>
      <c r="E275" s="42">
        <v>0</v>
      </c>
      <c r="F275" s="42">
        <v>0</v>
      </c>
      <c r="G275" s="42">
        <v>0</v>
      </c>
      <c r="H275" s="42">
        <v>0</v>
      </c>
      <c r="I275" s="42">
        <v>0</v>
      </c>
      <c r="J275" s="42">
        <v>0</v>
      </c>
      <c r="K275" s="42">
        <v>0</v>
      </c>
    </row>
    <row r="276" spans="1:11" ht="0.15" customHeight="1" thickTop="1">
      <c r="A276" s="96"/>
      <c r="B276" s="43">
        <v>45760</v>
      </c>
      <c r="C276" s="42">
        <v>0</v>
      </c>
      <c r="D276" s="42">
        <v>0</v>
      </c>
      <c r="E276" s="42">
        <v>0</v>
      </c>
      <c r="F276" s="42">
        <v>0</v>
      </c>
      <c r="G276" s="42">
        <v>0</v>
      </c>
      <c r="H276" s="42">
        <v>0</v>
      </c>
      <c r="I276" s="42">
        <v>0</v>
      </c>
      <c r="J276" s="42">
        <v>0</v>
      </c>
      <c r="K276" s="42">
        <v>0</v>
      </c>
    </row>
    <row r="277" spans="1:11" ht="0.15" customHeight="1" thickTop="1">
      <c r="A277" s="96"/>
      <c r="B277" s="43">
        <v>45761</v>
      </c>
      <c r="C277" s="42">
        <v>0</v>
      </c>
      <c r="D277" s="42">
        <v>0</v>
      </c>
      <c r="E277" s="42">
        <v>0</v>
      </c>
      <c r="F277" s="42">
        <v>0</v>
      </c>
      <c r="G277" s="42">
        <v>0</v>
      </c>
      <c r="H277" s="42">
        <v>0</v>
      </c>
      <c r="I277" s="42">
        <v>0</v>
      </c>
      <c r="J277" s="42">
        <v>0</v>
      </c>
      <c r="K277" s="42">
        <v>0</v>
      </c>
    </row>
    <row r="278" spans="1:11" ht="0.15" customHeight="1" thickTop="1">
      <c r="A278" s="96"/>
      <c r="B278" s="43">
        <v>45762</v>
      </c>
      <c r="C278" s="42">
        <v>0</v>
      </c>
      <c r="D278" s="42">
        <v>0</v>
      </c>
      <c r="E278" s="42">
        <v>0</v>
      </c>
      <c r="F278" s="42">
        <v>0</v>
      </c>
      <c r="G278" s="42">
        <v>0</v>
      </c>
      <c r="H278" s="42">
        <v>0</v>
      </c>
      <c r="I278" s="42">
        <v>0</v>
      </c>
      <c r="J278" s="42">
        <v>0</v>
      </c>
      <c r="K278" s="42">
        <v>0</v>
      </c>
    </row>
    <row r="279" spans="1:11" ht="0.15" customHeight="1" thickTop="1">
      <c r="A279" s="96"/>
      <c r="B279" s="43">
        <v>45763</v>
      </c>
      <c r="C279" s="42">
        <v>0</v>
      </c>
      <c r="D279" s="42">
        <v>0</v>
      </c>
      <c r="E279" s="42">
        <v>0</v>
      </c>
      <c r="F279" s="42">
        <v>0</v>
      </c>
      <c r="G279" s="42">
        <v>0</v>
      </c>
      <c r="H279" s="42">
        <v>0</v>
      </c>
      <c r="I279" s="42">
        <v>0</v>
      </c>
      <c r="J279" s="42">
        <v>0</v>
      </c>
      <c r="K279" s="42">
        <v>0</v>
      </c>
    </row>
    <row r="280" spans="1:11" ht="0.15" customHeight="1" thickTop="1">
      <c r="A280" s="96"/>
      <c r="B280" s="43">
        <v>45764</v>
      </c>
      <c r="C280" s="42">
        <v>0</v>
      </c>
      <c r="D280" s="42">
        <v>0</v>
      </c>
      <c r="E280" s="42">
        <v>0</v>
      </c>
      <c r="F280" s="42">
        <v>0</v>
      </c>
      <c r="G280" s="42">
        <v>0</v>
      </c>
      <c r="H280" s="42">
        <v>0</v>
      </c>
      <c r="I280" s="42">
        <v>0</v>
      </c>
      <c r="J280" s="42">
        <v>0</v>
      </c>
      <c r="K280" s="42">
        <v>0</v>
      </c>
    </row>
    <row r="281" spans="1:11" ht="0.15" customHeight="1" thickTop="1">
      <c r="A281" s="96"/>
      <c r="B281" s="43">
        <v>45765</v>
      </c>
      <c r="C281" s="42">
        <v>0</v>
      </c>
      <c r="D281" s="42">
        <v>0</v>
      </c>
      <c r="E281" s="42">
        <v>0</v>
      </c>
      <c r="F281" s="42">
        <v>0</v>
      </c>
      <c r="G281" s="42">
        <v>0</v>
      </c>
      <c r="H281" s="42">
        <v>0</v>
      </c>
      <c r="I281" s="42">
        <v>0</v>
      </c>
      <c r="J281" s="42">
        <v>0</v>
      </c>
      <c r="K281" s="42">
        <v>0</v>
      </c>
    </row>
    <row r="282" spans="1:11" ht="0.15" customHeight="1" thickTop="1">
      <c r="A282" s="96"/>
      <c r="B282" s="43">
        <v>45766</v>
      </c>
      <c r="C282" s="42">
        <v>0</v>
      </c>
      <c r="D282" s="42">
        <v>0</v>
      </c>
      <c r="E282" s="42">
        <v>0</v>
      </c>
      <c r="F282" s="42">
        <v>0</v>
      </c>
      <c r="G282" s="42">
        <v>0</v>
      </c>
      <c r="H282" s="42">
        <v>0</v>
      </c>
      <c r="I282" s="42">
        <v>0</v>
      </c>
      <c r="J282" s="42">
        <v>0</v>
      </c>
      <c r="K282" s="42">
        <v>0</v>
      </c>
    </row>
    <row r="283" spans="1:11" ht="0.15" customHeight="1" thickTop="1">
      <c r="A283" s="96"/>
      <c r="B283" s="43">
        <v>45767</v>
      </c>
      <c r="C283" s="42">
        <v>0</v>
      </c>
      <c r="D283" s="42">
        <v>0</v>
      </c>
      <c r="E283" s="42">
        <v>0</v>
      </c>
      <c r="F283" s="42">
        <v>0</v>
      </c>
      <c r="G283" s="42">
        <v>0</v>
      </c>
      <c r="H283" s="42">
        <v>0</v>
      </c>
      <c r="I283" s="42">
        <v>0</v>
      </c>
      <c r="J283" s="42">
        <v>0</v>
      </c>
      <c r="K283" s="42">
        <v>0</v>
      </c>
    </row>
    <row r="284" spans="1:11" ht="0.15" customHeight="1" thickTop="1">
      <c r="A284" s="96"/>
      <c r="B284" s="43">
        <v>45768</v>
      </c>
      <c r="C284" s="42">
        <v>0</v>
      </c>
      <c r="D284" s="42">
        <v>0</v>
      </c>
      <c r="E284" s="42">
        <v>0</v>
      </c>
      <c r="F284" s="42">
        <v>0</v>
      </c>
      <c r="G284" s="42">
        <v>0</v>
      </c>
      <c r="H284" s="42">
        <v>0</v>
      </c>
      <c r="I284" s="42">
        <v>0</v>
      </c>
      <c r="J284" s="42">
        <v>0</v>
      </c>
      <c r="K284" s="42">
        <v>0</v>
      </c>
    </row>
    <row r="285" spans="1:11" ht="0.15" customHeight="1" thickTop="1">
      <c r="A285" s="96"/>
      <c r="B285" s="43">
        <v>45769</v>
      </c>
      <c r="C285" s="42">
        <v>0</v>
      </c>
      <c r="D285" s="42">
        <v>0</v>
      </c>
      <c r="E285" s="42">
        <v>0</v>
      </c>
      <c r="F285" s="42">
        <v>0</v>
      </c>
      <c r="G285" s="42">
        <v>0</v>
      </c>
      <c r="H285" s="42">
        <v>0</v>
      </c>
      <c r="I285" s="42">
        <v>0</v>
      </c>
      <c r="J285" s="42">
        <v>0</v>
      </c>
      <c r="K285" s="42">
        <v>0</v>
      </c>
    </row>
    <row r="286" spans="1:11" ht="0.15" customHeight="1" thickTop="1">
      <c r="A286" s="96"/>
      <c r="B286" s="43">
        <v>45770</v>
      </c>
      <c r="C286" s="42">
        <v>0</v>
      </c>
      <c r="D286" s="42">
        <v>0</v>
      </c>
      <c r="E286" s="42">
        <v>0</v>
      </c>
      <c r="F286" s="42">
        <v>0</v>
      </c>
      <c r="G286" s="42">
        <v>0</v>
      </c>
      <c r="H286" s="42">
        <v>0</v>
      </c>
      <c r="I286" s="42">
        <v>0</v>
      </c>
      <c r="J286" s="42">
        <v>0</v>
      </c>
      <c r="K286" s="42">
        <v>0</v>
      </c>
    </row>
    <row r="287" spans="1:11" ht="0.15" customHeight="1" thickTop="1">
      <c r="A287" s="96"/>
      <c r="B287" s="43">
        <v>45771</v>
      </c>
      <c r="C287" s="42">
        <v>0</v>
      </c>
      <c r="D287" s="42">
        <v>0</v>
      </c>
      <c r="E287" s="42">
        <v>0</v>
      </c>
      <c r="F287" s="42">
        <v>0</v>
      </c>
      <c r="G287" s="42">
        <v>0</v>
      </c>
      <c r="H287" s="42">
        <v>0</v>
      </c>
      <c r="I287" s="42">
        <v>0</v>
      </c>
      <c r="J287" s="42">
        <v>0</v>
      </c>
      <c r="K287" s="42">
        <v>0</v>
      </c>
    </row>
    <row r="288" spans="1:11" ht="0.15" customHeight="1" thickTop="1">
      <c r="A288" s="96"/>
      <c r="B288" s="43">
        <v>45772</v>
      </c>
      <c r="C288" s="42">
        <v>0</v>
      </c>
      <c r="D288" s="42">
        <v>0</v>
      </c>
      <c r="E288" s="42">
        <v>0</v>
      </c>
      <c r="F288" s="42">
        <v>0</v>
      </c>
      <c r="G288" s="42">
        <v>0</v>
      </c>
      <c r="H288" s="42">
        <v>0</v>
      </c>
      <c r="I288" s="42">
        <v>0</v>
      </c>
      <c r="J288" s="42">
        <v>0</v>
      </c>
      <c r="K288" s="42">
        <v>0</v>
      </c>
    </row>
    <row r="289" spans="1:12" ht="0.15" customHeight="1" thickTop="1">
      <c r="A289" s="96"/>
      <c r="B289" s="43">
        <v>45773</v>
      </c>
      <c r="C289" s="42">
        <v>0</v>
      </c>
      <c r="D289" s="42">
        <v>0</v>
      </c>
      <c r="E289" s="42">
        <v>0</v>
      </c>
      <c r="F289" s="42">
        <v>0</v>
      </c>
      <c r="G289" s="42">
        <v>0</v>
      </c>
      <c r="H289" s="42">
        <v>0</v>
      </c>
      <c r="I289" s="42">
        <v>0</v>
      </c>
      <c r="J289" s="42">
        <v>0</v>
      </c>
      <c r="K289" s="42">
        <v>0</v>
      </c>
    </row>
    <row r="290" spans="1:12" ht="0.15" customHeight="1" thickTop="1">
      <c r="A290" s="96"/>
      <c r="B290" s="43">
        <v>45774</v>
      </c>
      <c r="C290" s="42">
        <v>0</v>
      </c>
      <c r="D290" s="42">
        <v>0</v>
      </c>
      <c r="E290" s="42">
        <v>0</v>
      </c>
      <c r="F290" s="42">
        <v>0</v>
      </c>
      <c r="G290" s="42">
        <v>0</v>
      </c>
      <c r="H290" s="42">
        <v>0</v>
      </c>
      <c r="I290" s="42">
        <v>0</v>
      </c>
      <c r="J290" s="42">
        <v>0</v>
      </c>
      <c r="K290" s="42">
        <v>0</v>
      </c>
    </row>
    <row r="291" spans="1:12" ht="0.15" customHeight="1" thickTop="1">
      <c r="A291" s="96"/>
      <c r="B291" s="43">
        <v>45775</v>
      </c>
      <c r="C291" s="42">
        <v>0</v>
      </c>
      <c r="D291" s="42">
        <v>0</v>
      </c>
      <c r="E291" s="42">
        <v>0</v>
      </c>
      <c r="F291" s="42">
        <v>0</v>
      </c>
      <c r="G291" s="42">
        <v>0</v>
      </c>
      <c r="H291" s="42">
        <v>0</v>
      </c>
      <c r="I291" s="42">
        <v>0</v>
      </c>
      <c r="J291" s="42">
        <v>0</v>
      </c>
      <c r="K291" s="42">
        <v>0</v>
      </c>
    </row>
    <row r="292" spans="1:12" ht="0.15" customHeight="1" thickTop="1">
      <c r="A292" s="96"/>
      <c r="B292" s="43">
        <v>45776</v>
      </c>
      <c r="C292" s="42">
        <v>0</v>
      </c>
      <c r="D292" s="42">
        <v>0</v>
      </c>
      <c r="E292" s="42">
        <v>0</v>
      </c>
      <c r="F292" s="42">
        <v>0</v>
      </c>
      <c r="G292" s="42">
        <v>0</v>
      </c>
      <c r="H292" s="42">
        <v>0</v>
      </c>
      <c r="I292" s="42">
        <v>0</v>
      </c>
      <c r="J292" s="42">
        <v>0</v>
      </c>
      <c r="K292" s="42">
        <v>0</v>
      </c>
    </row>
    <row r="293" spans="1:12" ht="0.15" customHeight="1" thickTop="1">
      <c r="A293" s="96"/>
      <c r="B293" s="43">
        <v>45777</v>
      </c>
      <c r="C293" s="42">
        <v>0</v>
      </c>
      <c r="D293" s="42">
        <v>0</v>
      </c>
      <c r="E293" s="42">
        <v>0</v>
      </c>
      <c r="F293" s="42">
        <v>0</v>
      </c>
      <c r="G293" s="42">
        <v>0</v>
      </c>
      <c r="H293" s="42">
        <v>0</v>
      </c>
      <c r="I293" s="42">
        <v>0</v>
      </c>
      <c r="J293" s="42">
        <v>0</v>
      </c>
      <c r="K293" s="42">
        <v>0</v>
      </c>
    </row>
    <row r="294" spans="1:12" ht="0.15" customHeight="1" thickTop="1">
      <c r="A294" s="96"/>
      <c r="B294" s="43">
        <v>45778</v>
      </c>
      <c r="C294" s="42">
        <v>0</v>
      </c>
      <c r="D294" s="42">
        <v>0</v>
      </c>
      <c r="E294" s="42">
        <v>0</v>
      </c>
      <c r="F294" s="42">
        <v>0</v>
      </c>
      <c r="G294" s="42">
        <v>0</v>
      </c>
      <c r="H294" s="42">
        <v>0</v>
      </c>
      <c r="I294" s="42">
        <v>0</v>
      </c>
      <c r="J294" s="42">
        <v>0</v>
      </c>
      <c r="K294" s="42">
        <v>0</v>
      </c>
    </row>
    <row r="295" spans="1:12" ht="0.15" customHeight="1" thickTop="1">
      <c r="A295" s="96"/>
      <c r="B295" s="43">
        <v>45779</v>
      </c>
      <c r="C295" s="42">
        <v>0</v>
      </c>
      <c r="D295" s="42">
        <v>0</v>
      </c>
      <c r="E295" s="42">
        <v>0</v>
      </c>
      <c r="F295" s="42">
        <v>0</v>
      </c>
      <c r="G295" s="42">
        <v>0</v>
      </c>
      <c r="H295" s="42">
        <v>0</v>
      </c>
      <c r="I295" s="42">
        <v>0</v>
      </c>
      <c r="J295" s="42">
        <v>0</v>
      </c>
      <c r="K295" s="42">
        <v>0</v>
      </c>
    </row>
    <row r="296" spans="1:12" ht="0.15" customHeight="1" thickTop="1">
      <c r="A296" s="96"/>
      <c r="B296" s="43">
        <v>45780</v>
      </c>
      <c r="C296" s="42">
        <v>0</v>
      </c>
      <c r="D296" s="42">
        <v>0</v>
      </c>
      <c r="E296" s="42">
        <v>0</v>
      </c>
      <c r="F296" s="42">
        <v>0</v>
      </c>
      <c r="G296" s="42">
        <v>0</v>
      </c>
      <c r="H296" s="42">
        <v>0</v>
      </c>
      <c r="I296" s="42">
        <v>0</v>
      </c>
      <c r="J296" s="42">
        <v>0</v>
      </c>
      <c r="K296" s="42">
        <v>0</v>
      </c>
    </row>
    <row r="297" spans="1:12" ht="0.15" customHeight="1" thickTop="1">
      <c r="A297" s="96"/>
    </row>
    <row r="298" spans="1:12" ht="18" customHeight="1" thickTop="1">
      <c r="A298" s="96"/>
      <c r="B298" s="70" t="s">
        <v>88</v>
      </c>
      <c r="C298" s="71">
        <v>0</v>
      </c>
      <c r="D298" s="71">
        <v>0</v>
      </c>
      <c r="E298" s="71">
        <v>0</v>
      </c>
      <c r="F298" s="71">
        <v>0</v>
      </c>
      <c r="G298" s="71">
        <v>0</v>
      </c>
      <c r="H298" s="71">
        <v>0</v>
      </c>
      <c r="I298" s="71">
        <v>0</v>
      </c>
      <c r="J298" s="71">
        <v>0</v>
      </c>
      <c r="K298" s="71">
        <v>0</v>
      </c>
      <c r="L298" s="71">
        <v>0</v>
      </c>
    </row>
  </sheetData>
  <mergeCells count="19">
    <mergeCell ref="A174:A214"/>
    <mergeCell ref="A216:A256"/>
    <mergeCell ref="A258:A298"/>
    <mergeCell ref="B3:C3"/>
    <mergeCell ref="B4:C4"/>
    <mergeCell ref="A6:A46"/>
    <mergeCell ref="A48:A88"/>
    <mergeCell ref="A90:A130"/>
    <mergeCell ref="A132:A172"/>
    <mergeCell ref="B1:C1"/>
    <mergeCell ref="M1:P1"/>
    <mergeCell ref="Q1:T1"/>
    <mergeCell ref="B2:C2"/>
    <mergeCell ref="M2:N2"/>
    <mergeCell ref="O2:P2"/>
    <mergeCell ref="Q2:Q3"/>
    <mergeCell ref="R2:R3"/>
    <mergeCell ref="S2:S3"/>
    <mergeCell ref="T2:T3"/>
  </mergeCells>
  <phoneticPr fontId="1"/>
  <dataValidations count="4">
    <dataValidation type="list" allowBlank="1" sqref="C9:K9" xr:uid="{6FE37920-A458-45F0-8183-AFE8A13E7E1C}">
      <formula1>"利用者,職員"</formula1>
    </dataValidation>
    <dataValidation type="list" allowBlank="1" showInputMessage="1" showErrorMessage="1" sqref="S4:S5" xr:uid="{AABC6CD2-6578-497A-ACDA-FC199FBAAC43}">
      <formula1>"ノロウィルス,ロタウィルス,アデノウィルス,サポウィルス,その他（●●）,非該当"</formula1>
    </dataValidation>
    <dataValidation type="list" allowBlank="1" sqref="R4:R5" xr:uid="{9E784A9C-4FEF-40C9-8521-8958148CB22D}">
      <formula1>"感染症,食中毒,その他,不明,非該当"</formula1>
    </dataValidation>
    <dataValidation type="list" allowBlank="1" sqref="T4:T5" xr:uid="{21A14B09-8CB8-40F7-9DD5-070E120A1B1A}">
      <formula1>"健安セ,他機関,両方,非該当"</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02E79-365F-4CF8-A5B4-1FDE3971B06F}">
  <dimension ref="A1:C19"/>
  <sheetViews>
    <sheetView workbookViewId="0">
      <selection activeCell="B17" sqref="B17"/>
    </sheetView>
  </sheetViews>
  <sheetFormatPr defaultRowHeight="17.5"/>
  <cols>
    <col min="1" max="1" width="19.78515625" customWidth="1"/>
    <col min="2" max="2" width="100.92578125" customWidth="1"/>
    <col min="3" max="3" width="7.5703125" customWidth="1"/>
  </cols>
  <sheetData>
    <row r="1" spans="1:3">
      <c r="A1" s="61" t="s">
        <v>92</v>
      </c>
      <c r="B1" s="61" t="s">
        <v>93</v>
      </c>
      <c r="C1" s="61" t="s">
        <v>94</v>
      </c>
    </row>
    <row r="2" spans="1:3" ht="18" customHeight="1">
      <c r="A2" s="46"/>
      <c r="B2" s="47"/>
      <c r="C2" s="47"/>
    </row>
    <row r="3" spans="1:3">
      <c r="A3" s="47"/>
      <c r="B3" s="48"/>
      <c r="C3" s="47"/>
    </row>
    <row r="4" spans="1:3">
      <c r="A4" s="47"/>
      <c r="B4" s="47"/>
      <c r="C4" s="47"/>
    </row>
    <row r="5" spans="1:3">
      <c r="A5" s="47"/>
      <c r="B5" s="47"/>
      <c r="C5" s="47"/>
    </row>
    <row r="6" spans="1:3">
      <c r="A6" s="47"/>
      <c r="B6" s="47"/>
      <c r="C6" s="47"/>
    </row>
    <row r="7" spans="1:3">
      <c r="A7" s="47"/>
      <c r="B7" s="49"/>
      <c r="C7" s="47"/>
    </row>
    <row r="8" spans="1:3">
      <c r="A8" s="47"/>
      <c r="B8" s="49"/>
      <c r="C8" s="47"/>
    </row>
    <row r="9" spans="1:3">
      <c r="A9" s="47"/>
      <c r="B9" s="47"/>
      <c r="C9" s="47"/>
    </row>
    <row r="10" spans="1:3">
      <c r="A10" s="47"/>
      <c r="B10" s="47"/>
      <c r="C10" s="47"/>
    </row>
    <row r="11" spans="1:3">
      <c r="A11" s="47"/>
      <c r="B11" s="47"/>
      <c r="C11" s="47"/>
    </row>
    <row r="12" spans="1:3">
      <c r="A12" s="47"/>
      <c r="B12" s="47"/>
      <c r="C12" s="47"/>
    </row>
    <row r="13" spans="1:3">
      <c r="A13" s="47"/>
      <c r="B13" s="47"/>
      <c r="C13" s="47"/>
    </row>
    <row r="14" spans="1:3">
      <c r="A14" s="47"/>
      <c r="B14" s="47"/>
      <c r="C14" s="47"/>
    </row>
    <row r="15" spans="1:3">
      <c r="A15" s="47"/>
      <c r="B15" s="47"/>
      <c r="C15" s="47"/>
    </row>
    <row r="16" spans="1:3">
      <c r="A16" s="47"/>
      <c r="B16" s="47"/>
      <c r="C16" s="47"/>
    </row>
    <row r="17" spans="1:3">
      <c r="A17" s="47"/>
      <c r="B17" s="47"/>
      <c r="C17" s="47"/>
    </row>
    <row r="18" spans="1:3">
      <c r="A18" s="47"/>
      <c r="B18" s="47"/>
      <c r="C18" s="47"/>
    </row>
    <row r="19" spans="1:3">
      <c r="A19" s="47"/>
      <c r="B19" s="47"/>
      <c r="C19" s="47"/>
    </row>
  </sheetData>
  <phoneticPr fontId="1"/>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F3BFA-5B39-4C22-8C4B-3E077DA263B6}">
  <sheetPr codeName="Sheet1"/>
  <dimension ref="A1:L8"/>
  <sheetViews>
    <sheetView workbookViewId="0">
      <selection activeCell="J11" sqref="J11"/>
    </sheetView>
  </sheetViews>
  <sheetFormatPr defaultRowHeight="17.5"/>
  <cols>
    <col min="2" max="3" width="9.92578125" customWidth="1"/>
    <col min="4" max="4" width="20.78515625" customWidth="1"/>
  </cols>
  <sheetData>
    <row r="1" spans="1:12" ht="35">
      <c r="A1" t="s">
        <v>2</v>
      </c>
      <c r="B1" s="3" t="s">
        <v>12</v>
      </c>
      <c r="C1" s="3" t="s">
        <v>54</v>
      </c>
      <c r="D1" s="3" t="s">
        <v>55</v>
      </c>
      <c r="E1" t="s">
        <v>21</v>
      </c>
      <c r="F1" s="3" t="s">
        <v>58</v>
      </c>
      <c r="G1" t="s">
        <v>22</v>
      </c>
      <c r="H1" t="s">
        <v>38</v>
      </c>
      <c r="I1" t="s">
        <v>39</v>
      </c>
      <c r="J1" t="s">
        <v>40</v>
      </c>
      <c r="K1" t="s">
        <v>98</v>
      </c>
      <c r="L1" t="s">
        <v>99</v>
      </c>
    </row>
    <row r="2" spans="1:12">
      <c r="A2" t="s">
        <v>10</v>
      </c>
      <c r="B2" t="s">
        <v>13</v>
      </c>
      <c r="C2" t="s">
        <v>19</v>
      </c>
      <c r="D2" t="s">
        <v>19</v>
      </c>
      <c r="E2" t="s">
        <v>19</v>
      </c>
      <c r="F2" t="s">
        <v>19</v>
      </c>
      <c r="G2" t="s">
        <v>19</v>
      </c>
      <c r="H2" t="s">
        <v>26</v>
      </c>
      <c r="I2" t="s">
        <v>36</v>
      </c>
      <c r="J2" t="s">
        <v>31</v>
      </c>
      <c r="K2" s="3" t="e" cm="1" vm="1">
        <f t="array" ref="K2">_xlfn.LET(
  _xlpm.src, ラインリスト!$D:$D,
  _xlpm.norm, TRIM(SUBSTITUTE(SUBSTITUTE(SUBSTITUTE(_xlpm.src,"（","("),"）",")"),CHAR(10)," ")),
  _xlpm.isHeader, _xlpm.norm="フロア",
  _xlpm.clean, _xlfn._xlws.FILTER(_xlpm.norm, (_xlpm.norm&lt;&gt;"") * NOT(_xlpm.isHeader)),
  _xlfn._xlws.SORT(_xlfn.UNIQUE(_xlpm.clean))
)</f>
        <v>#VALUE!</v>
      </c>
      <c r="L2" t="e" cm="1" vm="1">
        <f t="array" ref="L2">_xlfn.LET(
  _xlpm.src, ラインリスト!E2:E2000,
  _xlpm.norm, TRIM(SUBSTITUTE(SUBSTITUTE(SUBSTITUTE(_xlpm.src,"（","("),"）",")"),CHAR(10)," ")),
  _xlpm.isHeader, (ISNUMBER(SEARCH("属性",_xlpm.norm)))*(ISNUMBER(SEARCH("利用者",_xlpm.norm)))*(ISNUMBER(SEARCH("職種",_xlpm.norm))),
  _xlpm.base, _xlfn.UNIQUE(_xlfn._xlws.FILTER(_xlpm.norm, (_xlpm.norm&lt;&gt;"")*NOT(_xlpm.isHeader))),
  _xlpm.mapped, _xlpm.base,
  _xlpm.prio, IF(_xlpm.mapped="利用者",1,
        IF(ISNUMBER(SEARCH("介護",_xlpm.mapped)),2,
        IF(ISNUMBER(SEARCH("看護",_xlpm.mapped)),3,
        IF(ISNUMBER(SEARCH("リハビリ",_xlpm.mapped)),4,
        IF(ISNUMBER(SEARCH("調理",_xlpm.mapped)),5,
        IF(ISNUMBER(SEARCH("事務",_xlpm.mapped)),6,7)))))),
  _xlfn.SORTBY(_xlpm.mapped, _xlpm.prio, 1, _xlpm.mapped, 1)
)</f>
        <v>#VALUE!</v>
      </c>
    </row>
    <row r="3" spans="1:12">
      <c r="A3" t="s">
        <v>6</v>
      </c>
      <c r="B3" t="s">
        <v>14</v>
      </c>
      <c r="C3" t="s">
        <v>56</v>
      </c>
      <c r="D3" t="s">
        <v>56</v>
      </c>
      <c r="E3" t="s">
        <v>23</v>
      </c>
      <c r="F3" t="s">
        <v>56</v>
      </c>
      <c r="G3" t="s">
        <v>23</v>
      </c>
      <c r="H3" t="s">
        <v>9</v>
      </c>
      <c r="I3" t="s">
        <v>41</v>
      </c>
      <c r="J3" t="s">
        <v>32</v>
      </c>
    </row>
    <row r="4" spans="1:12">
      <c r="A4" t="s">
        <v>59</v>
      </c>
      <c r="B4" t="s">
        <v>8</v>
      </c>
      <c r="C4" t="s">
        <v>20</v>
      </c>
      <c r="D4" t="s">
        <v>20</v>
      </c>
      <c r="E4" t="s">
        <v>20</v>
      </c>
      <c r="F4" t="s">
        <v>20</v>
      </c>
      <c r="G4" t="s">
        <v>20</v>
      </c>
      <c r="H4" t="s">
        <v>61</v>
      </c>
      <c r="I4" t="s">
        <v>37</v>
      </c>
      <c r="J4" t="s">
        <v>33</v>
      </c>
    </row>
    <row r="5" spans="1:12">
      <c r="A5" t="s">
        <v>60</v>
      </c>
      <c r="B5" t="s">
        <v>15</v>
      </c>
      <c r="C5" t="s">
        <v>7</v>
      </c>
      <c r="D5" t="s">
        <v>7</v>
      </c>
      <c r="E5" t="s">
        <v>7</v>
      </c>
      <c r="F5" t="s">
        <v>7</v>
      </c>
      <c r="G5" t="s">
        <v>7</v>
      </c>
      <c r="H5" t="s">
        <v>25</v>
      </c>
      <c r="I5" t="s">
        <v>29</v>
      </c>
      <c r="J5" t="s">
        <v>34</v>
      </c>
    </row>
    <row r="6" spans="1:12">
      <c r="B6" t="s">
        <v>16</v>
      </c>
      <c r="G6" t="s">
        <v>24</v>
      </c>
      <c r="H6" t="s">
        <v>27</v>
      </c>
      <c r="I6" t="s">
        <v>30</v>
      </c>
      <c r="J6" t="s">
        <v>35</v>
      </c>
    </row>
    <row r="7" spans="1:12">
      <c r="B7" t="s">
        <v>17</v>
      </c>
      <c r="H7" t="s">
        <v>28</v>
      </c>
      <c r="J7" t="s">
        <v>43</v>
      </c>
    </row>
    <row r="8" spans="1:12">
      <c r="B8" t="s">
        <v>18</v>
      </c>
      <c r="H8" t="s">
        <v>44</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3BDA2DAAC176478B8D520F009698FB" ma:contentTypeVersion="13" ma:contentTypeDescription="新しいドキュメントを作成します。" ma:contentTypeScope="" ma:versionID="de3885a01c52be2a398ebb6caa143a73">
  <xsd:schema xmlns:xsd="http://www.w3.org/2001/XMLSchema" xmlns:xs="http://www.w3.org/2001/XMLSchema" xmlns:p="http://schemas.microsoft.com/office/2006/metadata/properties" xmlns:ns1="http://schemas.microsoft.com/sharepoint/v3" xmlns:ns2="877a89bf-dfd5-4952-8e86-7127e5cdd45b" targetNamespace="http://schemas.microsoft.com/office/2006/metadata/properties" ma:root="true" ma:fieldsID="cd03e1a17083a3025c083104656db371" ns1:_="" ns2:_="">
    <xsd:import namespace="http://schemas.microsoft.com/sharepoint/v3"/>
    <xsd:import namespace="877a89bf-dfd5-4952-8e86-7127e5cdd4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7a89bf-dfd5-4952-8e86-7127e5cdd4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877a89bf-dfd5-4952-8e86-7127e5cdd45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E7AFC57-98F4-4C51-AA8E-95F4C21CD20A}"/>
</file>

<file path=customXml/itemProps2.xml><?xml version="1.0" encoding="utf-8"?>
<ds:datastoreItem xmlns:ds="http://schemas.openxmlformats.org/officeDocument/2006/customXml" ds:itemID="{FE826C93-E5FC-4915-B96C-1788FCAF1102}"/>
</file>

<file path=customXml/itemProps3.xml><?xml version="1.0" encoding="utf-8"?>
<ds:datastoreItem xmlns:ds="http://schemas.openxmlformats.org/officeDocument/2006/customXml" ds:itemID="{B9A6F9E1-3639-4088-BC56-36BE7776882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ラインリスト</vt:lpstr>
      <vt:lpstr>ラインリスト (記載例)</vt:lpstr>
      <vt:lpstr>【保健所タブ】エピカーブ</vt:lpstr>
      <vt:lpstr>【保健所タブ】エピカーブ (記載例)</vt:lpstr>
      <vt:lpstr>【保健所タブ】対応記録</vt:lpstr>
      <vt:lpstr>【保健所タブ】選択項目</vt:lpstr>
      <vt:lpstr>ラインリスト!Print_Titles</vt:lpstr>
      <vt:lpstr>'ラインリスト (記載例)'!Print_Titles</vt:lpstr>
      <vt:lpstr>StaffOptions</vt:lpstr>
      <vt:lpstr>UserOptions</vt:lpstr>
      <vt:lpstr>症状</vt:lpstr>
      <vt:lpstr>【保健所タブ】選択項目!利用者</vt:lpstr>
      <vt:lpstr>【保健所タブ】選択項目!利用者以外</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2025-09-18T00:38:01Z</dcterms:created>
  <dcterms:modified xsi:type="dcterms:W3CDTF">2026-01-16T01:36:35Z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0x0101006E3BDA2DAAC176478B8D520F009698FB</vt:lpwstr>
  </property>
</Properties>
</file>