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filterPrivacy="1" defaultThemeVersion="166925"/>
  <xr:revisionPtr revIDLastSave="0" documentId="13_ncr:1_{AB622844-4F3A-453D-904F-DB08F3F7B0FB}" xr6:coauthVersionLast="47" xr6:coauthVersionMax="47" xr10:uidLastSave="{00000000-0000-0000-0000-000000000000}"/>
  <bookViews>
    <workbookView xWindow="-108" yWindow="-108" windowWidth="23256" windowHeight="12456" tabRatio="795" activeTab="1" xr2:uid="{A1E36FFC-F561-495A-A2BF-D71CEE644F97}"/>
  </bookViews>
  <sheets>
    <sheet name="様式A_本紙" sheetId="12" r:id="rId1"/>
    <sheet name="様式A_別紙(見積前提条件等)" sheetId="13" r:id="rId2"/>
    <sheet name="様式B_人工系" sheetId="1" r:id="rId3"/>
    <sheet name="様式C_シフト表" sheetId="2" r:id="rId4"/>
  </sheets>
  <externalReferences>
    <externalReference r:id="rId5"/>
    <externalReference r:id="rId6"/>
  </externalReferences>
  <definedNames>
    <definedName name="__123Graph_A" hidden="1">[1]単価!#REF!</definedName>
    <definedName name="__123Graph_A工場蒸気" hidden="1">[1]単価!#REF!</definedName>
    <definedName name="__123Graph_A工場電力" hidden="1">[1]単価!#REF!</definedName>
    <definedName name="__123Graph_A自家発比率" hidden="1">[1]単価!#REF!</definedName>
    <definedName name="__123Graph_A蒸気単価" hidden="1">[1]単価!#REF!</definedName>
    <definedName name="__123Graph_A電力単価" hidden="1">[1]単価!#REF!</definedName>
    <definedName name="__123Graph_A燃料単価" hidden="1">[1]単価!#REF!</definedName>
    <definedName name="__123Graph_B工場電力" hidden="1">[1]単価!#REF!</definedName>
    <definedName name="__123Graph_B燃料単価" hidden="1">[1]単価!#REF!</definedName>
    <definedName name="__123Graph_D工場電力" hidden="1">[1]単価!#REF!</definedName>
    <definedName name="__123Graph_D燃料単価" hidden="1">[1]単価!#REF!</definedName>
    <definedName name="__123Graph_X" hidden="1">[1]単価!#REF!</definedName>
    <definedName name="__123Graph_X工場蒸気" hidden="1">[1]単価!#REF!</definedName>
    <definedName name="__123Graph_X工場電力" hidden="1">[1]単価!#REF!</definedName>
    <definedName name="__123Graph_X自家発比率" hidden="1">[1]単価!#REF!</definedName>
    <definedName name="__123Graph_X蒸気単価" hidden="1">[1]単価!#REF!</definedName>
    <definedName name="__123Graph_X電力単価" hidden="1">[1]単価!#REF!</definedName>
    <definedName name="__123Graph_X燃料単価" hidden="1">[1]単価!#REF!</definedName>
    <definedName name="__IntlFixup" hidden="1">TRUE</definedName>
    <definedName name="__VAR2001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_1__123Graph_Aグラフ_1A" hidden="1">#REF!</definedName>
    <definedName name="_10__123Graph_Aグラフ_2A" hidden="1">#REF!</definedName>
    <definedName name="_10__123Graph_Eグラフ_2A" hidden="1">#REF!</definedName>
    <definedName name="_11__123Graph_Xグラフ_1A" hidden="1">#REF!</definedName>
    <definedName name="_12__123Graph_Xグラフ_2A" hidden="1">#REF!</definedName>
    <definedName name="_15__123Graph_Bグラフ_1A" hidden="1">#REF!</definedName>
    <definedName name="_2__123Graph_Aグラフ_2A" hidden="1">#REF!</definedName>
    <definedName name="_20__123Graph_Bグラフ_2A" hidden="1">#REF!</definedName>
    <definedName name="_25__123Graph_Cグラフ_1A" hidden="1">#REF!</definedName>
    <definedName name="_3__123Graph_Bグラフ_1A" hidden="1">#REF!</definedName>
    <definedName name="_30__123Graph_Cグラフ_2A" hidden="1">#REF!</definedName>
    <definedName name="_35__123Graph_Dグラフ_1A" hidden="1">#REF!</definedName>
    <definedName name="_4__123Graph_Bグラフ_2A" hidden="1">#REF!</definedName>
    <definedName name="_40__123Graph_Dグラフ_2A" hidden="1">#REF!</definedName>
    <definedName name="_43__123Graph_Eグラフ_1A" hidden="1">#REF!</definedName>
    <definedName name="_48__123Graph_Eグラフ_2A" hidden="1">#REF!</definedName>
    <definedName name="_5__123Graph_Aグラフ_1A" hidden="1">#REF!</definedName>
    <definedName name="_5__123Graph_Cグラフ_1A" hidden="1">#REF!</definedName>
    <definedName name="_51__123Graph_Xグラフ_1A" hidden="1">#REF!</definedName>
    <definedName name="_54__123Graph_Xグラフ_2A" hidden="1">#REF!</definedName>
    <definedName name="_6__123Graph_Cグラフ_2A" hidden="1">#REF!</definedName>
    <definedName name="_7__123Graph_Dグラフ_1A" hidden="1">#REF!</definedName>
    <definedName name="_8__123Graph_Dグラフ_2A" hidden="1">#REF!</definedName>
    <definedName name="_9__123Graph_Eグラフ_1A" hidden="1">#REF!</definedName>
    <definedName name="_Fill" hidden="1">#REF!</definedName>
    <definedName name="_xlnm._FilterDatabase" localSheetId="0" hidden="1">様式A_本紙!$A$12:$K$12</definedName>
    <definedName name="_Key1" hidden="1">#REF!</definedName>
    <definedName name="_key123" hidden="1">#REF!</definedName>
    <definedName name="_Order1" hidden="1">255</definedName>
    <definedName name="_Order2" hidden="1">1</definedName>
    <definedName name="_Regression_X" hidden="1">#REF!</definedName>
    <definedName name="_Regression_Y" hidden="1">#REF!</definedName>
    <definedName name="_Sort" hidden="1">#REF!</definedName>
    <definedName name="_VAR2001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a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aa" hidden="1">#REF!</definedName>
    <definedName name="AAA" hidden="1">#REF!</definedName>
    <definedName name="ADFF" hidden="1">#REF!</definedName>
    <definedName name="AFAFf" hidden="1">#REF!</definedName>
    <definedName name="AFDF" hidden="1">#REF!</definedName>
    <definedName name="AFFF" hidden="1">#REF!</definedName>
    <definedName name="AS2DocOpenMode" hidden="1">"AS2DocumentEdit"</definedName>
    <definedName name="ASD" hidden="1">#REF!</definedName>
    <definedName name="bwsc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cc" hidden="1">#REF!</definedName>
    <definedName name="ＣＦ070131" hidden="1">{"Sim",3,"ProFin_InterestRate","'プロファイ採算性評価 (2)'!$H$8","15Year_NPV","'プロファイ採算性評価 (2)'!$H$5","15Year_IRR","'プロファイ採算性評価 (2)'!$H$4","3","3","3,000","0"}</definedName>
    <definedName name="dff" hidden="1">#REF!</definedName>
    <definedName name="dfsa" hidden="1">#REF!</definedName>
    <definedName name="e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edfs" hidden="1">#REF!</definedName>
    <definedName name="edpl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efds" hidden="1">#REF!</definedName>
    <definedName name="efwds" hidden="1">#REF!</definedName>
    <definedName name="eg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egarfds" hidden="1">#REF!</definedName>
    <definedName name="egpl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erafds" hidden="1">#REF!</definedName>
    <definedName name="fd" hidden="1">#REF!</definedName>
    <definedName name="fff" hidden="1">#REF!</definedName>
    <definedName name="g" hidden="1">#REF!</definedName>
    <definedName name="garwds" hidden="1">#REF!</definedName>
    <definedName name="GMN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guam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GUAM.GUAM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GUAM.PRIN.PRINT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GUAM.PRINT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GUAM.PRINT1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guam2001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guma2001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JamesH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LUBEOIL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MANBW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MEC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MECO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mecr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mecz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NADA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ompl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OPERMAINT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PIT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piti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pitiedpl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plan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_xlnm.Print_Area" localSheetId="2">様式B_人工系!$A$1:$M$53</definedName>
    <definedName name="proj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que" hidden="1">{#N/A,#N/A,FALSE,"Clients Office";#N/A,#N/A,FALSE,"Co Sum"}</definedName>
    <definedName name="qwerwerwrr" hidden="1">{#N/A,#N/A,FALSE,"Clients Office";#N/A,#N/A,FALSE,"Co Sum"}</definedName>
    <definedName name="reafds" hidden="1">#REF!</definedName>
    <definedName name="RTM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s" hidden="1">#REF!</definedName>
    <definedName name="saewrgtw" hidden="1">#REF!</definedName>
    <definedName name="sort01" hidden="1">#REF!</definedName>
    <definedName name="wrn.All._.Sheets." hidden="1">{#N/A,#N/A,FALSE,"HO Sum";#N/A,#N/A,FALSE,"HO Rates";#N/A,#N/A,FALSE,"Co Sum";#N/A,#N/A,FALSE,"Clients Office";#N/A,#N/A,FALSE,"Field Sum";#N/A,#N/A,FALSE,"Field Rates"}</definedName>
    <definedName name="wrn.Clients._.Office._.and._.sum." hidden="1">{#N/A,#N/A,FALSE,"Clients Office";#N/A,#N/A,FALSE,"Co Sum"}</definedName>
    <definedName name="wrn.Field._.Office._.and._.Sum." hidden="1">{#N/A,#N/A,FALSE,"Field Rates";#N/A,#N/A,FALSE,"Field Sum"}</definedName>
    <definedName name="wrn.HO._.Rates._.and._.Sum." hidden="1">{#N/A,#N/A,FALSE,"HO Rates";#N/A,#N/A,FALSE,"HO Sum"}</definedName>
    <definedName name="wrn.Ilijan._.Print.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wrn.SAGUNTO." hidden="1">{#N/A,#N/A,FALSE,"EEFF-SAGUNTO"}</definedName>
    <definedName name="wwwwww" hidden="1">{#N/A,#N/A,FALSE,"HO Sum";#N/A,#N/A,FALSE,"HO Rates";#N/A,#N/A,FALSE,"Co Sum";#N/A,#N/A,FALSE,"Clients Office";#N/A,#N/A,FALSE,"Field Sum";#N/A,#N/A,FALSE,"Field Rates"}</definedName>
    <definedName name="XLSIMSIM" hidden="1">{"Sim",3,"ProFin_InterestRate","'プロファイ採算性評価 (2)'!$H$8","15Year_NPV","'プロファイ採算性評価 (2)'!$H$5","15Year_IRR","'プロファイ採算性評価 (2)'!$H$4","3","3","3,000","0"}</definedName>
    <definedName name="XRefColumnsCount" hidden="1">4</definedName>
    <definedName name="XRefPasteRangeCount" hidden="1">4</definedName>
    <definedName name="カテゴリー">[2]プルダウン!#REF!</definedName>
    <definedName name="カテゴリー２">[2]プルダウン!$C$3:$J$3</definedName>
    <definedName name="はやし" hidden="1">#REF!</definedName>
    <definedName name="建物種別">[2]プルダウン!$B$30:$C$30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K36" i="12" l="1"/>
  <c r="K37" i="12" s="1"/>
  <c r="K25" i="12"/>
  <c r="K33" i="12" s="1"/>
  <c r="G1" i="13" l="1" a="1"/>
  <c r="G1" i="13" s="1"/>
  <c r="AY1" i="2" a="1"/>
  <c r="AY1" i="2" s="1"/>
  <c r="L1" i="1" a="1"/>
  <c r="L1" i="1" s="1"/>
  <c r="F13" i="12"/>
  <c r="F14" i="12" s="1"/>
  <c r="L39" i="1"/>
  <c r="L40" i="1"/>
  <c r="L14" i="1"/>
  <c r="L15" i="1"/>
  <c r="L52" i="1"/>
  <c r="L53" i="1" s="1"/>
  <c r="L27" i="1"/>
  <c r="L28" i="1" s="1"/>
  <c r="M3" i="1" s="1"/>
  <c r="N7" i="2"/>
  <c r="O7" i="2" s="1"/>
  <c r="P7" i="2" s="1"/>
  <c r="Q7" i="2" s="1"/>
  <c r="R7" i="2" s="1"/>
  <c r="S7" i="2" s="1"/>
  <c r="T7" i="2" s="1"/>
  <c r="U7" i="2" s="1"/>
  <c r="V7" i="2" s="1"/>
  <c r="W7" i="2" s="1"/>
  <c r="X7" i="2" s="1"/>
  <c r="Y7" i="2" s="1"/>
  <c r="Z7" i="2" s="1"/>
  <c r="AA7" i="2" s="1"/>
  <c r="AB7" i="2" s="1"/>
  <c r="AC7" i="2" s="1"/>
  <c r="AD7" i="2" s="1"/>
  <c r="AE7" i="2" s="1"/>
  <c r="AF7" i="2" s="1"/>
  <c r="AG7" i="2" s="1"/>
  <c r="AH7" i="2" s="1"/>
  <c r="AI7" i="2" s="1"/>
  <c r="AJ7" i="2" s="1"/>
  <c r="AK7" i="2" s="1"/>
  <c r="AL7" i="2" s="1"/>
  <c r="AM7" i="2" s="1"/>
  <c r="AN7" i="2" s="1"/>
  <c r="AO7" i="2" s="1"/>
  <c r="AP7" i="2" s="1"/>
  <c r="AQ7" i="2" s="1"/>
  <c r="AR7" i="2" s="1"/>
  <c r="AS7" i="2" s="1"/>
  <c r="AT7" i="2" s="1"/>
  <c r="AU7" i="2" s="1"/>
  <c r="AV7" i="2" s="1"/>
  <c r="AW7" i="2" s="1"/>
  <c r="AX7" i="2" s="1"/>
  <c r="AY7" i="2" s="1"/>
  <c r="AZ7" i="2" s="1"/>
  <c r="BA7" i="2" s="1"/>
  <c r="BB7" i="2" s="1"/>
  <c r="BC7" i="2" s="1"/>
  <c r="BD7" i="2" s="1"/>
  <c r="BE7" i="2" s="1"/>
  <c r="BF7" i="2" s="1"/>
  <c r="BG7" i="2" s="1"/>
  <c r="M7" i="2"/>
  <c r="H8" i="2"/>
  <c r="L8" i="1"/>
  <c r="H13" i="2" l="1"/>
  <c r="G13" i="2"/>
  <c r="H12" i="2"/>
  <c r="G12" i="2"/>
  <c r="H11" i="2"/>
  <c r="G11" i="2"/>
  <c r="J11" i="2" s="1"/>
  <c r="H10" i="2"/>
  <c r="G10" i="2"/>
  <c r="H9" i="2"/>
  <c r="G9" i="2"/>
  <c r="G8" i="2"/>
  <c r="K8" i="2" s="1"/>
  <c r="F13" i="2"/>
  <c r="F12" i="2"/>
  <c r="F11" i="2"/>
  <c r="F10" i="2"/>
  <c r="F9" i="2"/>
  <c r="F8" i="2"/>
  <c r="J13" i="2" l="1"/>
  <c r="J9" i="2"/>
  <c r="J8" i="2"/>
  <c r="J10" i="2"/>
  <c r="J12" i="2"/>
  <c r="K11" i="2" l="1"/>
  <c r="K9" i="2"/>
  <c r="K10" i="2"/>
  <c r="K12" i="2"/>
  <c r="K13" i="2"/>
  <c r="L18" i="1" l="1"/>
  <c r="L20" i="1" s="1"/>
  <c r="L13" i="1"/>
  <c r="L11" i="1"/>
  <c r="L12" i="1"/>
  <c r="L45" i="1"/>
  <c r="L38" i="1"/>
  <c r="L37" i="1"/>
  <c r="L36" i="1"/>
  <c r="L33" i="1"/>
  <c r="L35" i="1" s="1"/>
  <c r="L10" i="1"/>
  <c r="L17" i="1" l="1"/>
  <c r="L42" i="1"/>
  <c r="L46" i="1" s="1"/>
  <c r="L48" i="1" s="1"/>
  <c r="L49" i="1" l="1"/>
  <c r="L21" i="1" l="1"/>
  <c r="L23" i="1" s="1"/>
  <c r="L24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<sst xmlns="http://schemas.openxmlformats.org/spreadsheetml/2006/main" count="233" uniqueCount="106">
  <si>
    <t>御見積書</t>
    <rPh sb="0" eb="4">
      <t>オミツモリショ</t>
    </rPh>
    <phoneticPr fontId="1"/>
  </si>
  <si>
    <t>渋谷区長 殿</t>
    <rPh sb="0" eb="4">
      <t>シブヤクチョウ</t>
    </rPh>
    <rPh sb="5" eb="6">
      <t>ドノ</t>
    </rPh>
    <phoneticPr fontId="1"/>
  </si>
  <si>
    <t>見積番号: XXXX-XXXX</t>
    <rPh sb="0" eb="4">
      <t>ミツモリバンゴウ</t>
    </rPh>
    <phoneticPr fontId="1"/>
  </si>
  <si>
    <t>令和X年X月X日</t>
    <rPh sb="0" eb="2">
      <t>レイワ</t>
    </rPh>
    <rPh sb="3" eb="4">
      <t>ネン</t>
    </rPh>
    <rPh sb="5" eb="6">
      <t>ツキ</t>
    </rPh>
    <rPh sb="7" eb="8">
      <t>ヒ</t>
    </rPh>
    <phoneticPr fontId="1"/>
  </si>
  <si>
    <t>【件名】</t>
    <rPh sb="1" eb="3">
      <t>ケンメイ</t>
    </rPh>
    <phoneticPr fontId="1"/>
  </si>
  <si>
    <t>XXXXXXXXXXXXXXX</t>
    <phoneticPr fontId="1"/>
  </si>
  <si>
    <t>Xx県XX市XXX町X-X　</t>
    <rPh sb="2" eb="3">
      <t>ケン</t>
    </rPh>
    <rPh sb="5" eb="6">
      <t>シ</t>
    </rPh>
    <rPh sb="9" eb="10">
      <t>チョウ</t>
    </rPh>
    <phoneticPr fontId="1"/>
  </si>
  <si>
    <t>株式会社　XXXX</t>
    <rPh sb="0" eb="4">
      <t>カブシキガイシャ</t>
    </rPh>
    <phoneticPr fontId="1"/>
  </si>
  <si>
    <t>以下の通り御見積り申し上げます。</t>
    <rPh sb="0" eb="2">
      <t>イカ</t>
    </rPh>
    <rPh sb="3" eb="4">
      <t>トオ</t>
    </rPh>
    <rPh sb="5" eb="8">
      <t>オミツモリ</t>
    </rPh>
    <rPh sb="9" eb="10">
      <t>モウ</t>
    </rPh>
    <rPh sb="11" eb="12">
      <t>ア</t>
    </rPh>
    <phoneticPr fontId="1"/>
  </si>
  <si>
    <t>御見積金額:</t>
    <rPh sb="0" eb="3">
      <t>オミツモリ</t>
    </rPh>
    <rPh sb="3" eb="5">
      <t>キンガク</t>
    </rPh>
    <phoneticPr fontId="1"/>
  </si>
  <si>
    <t>消費税額:</t>
    <rPh sb="0" eb="3">
      <t>ショウヒゼイ</t>
    </rPh>
    <rPh sb="3" eb="4">
      <t>ガク</t>
    </rPh>
    <phoneticPr fontId="1"/>
  </si>
  <si>
    <t>合計:</t>
    <rPh sb="0" eb="2">
      <t>ゴウケイ</t>
    </rPh>
    <phoneticPr fontId="1"/>
  </si>
  <si>
    <t>【当社連絡先】</t>
    <rPh sb="1" eb="6">
      <t>トウシャレンラクサキ</t>
    </rPh>
    <phoneticPr fontId="1"/>
  </si>
  <si>
    <t>作業開始日:</t>
    <rPh sb="0" eb="5">
      <t>サギョウカイシビ</t>
    </rPh>
    <phoneticPr fontId="1"/>
  </si>
  <si>
    <t>部署名:</t>
    <rPh sb="0" eb="3">
      <t>ブショメイ</t>
    </rPh>
    <phoneticPr fontId="1"/>
  </si>
  <si>
    <t>納期:</t>
    <rPh sb="0" eb="2">
      <t>ノウキ</t>
    </rPh>
    <phoneticPr fontId="1"/>
  </si>
  <si>
    <t>氏名:</t>
    <rPh sb="0" eb="2">
      <t>シメイ</t>
    </rPh>
    <phoneticPr fontId="1"/>
  </si>
  <si>
    <t>検収予定日:</t>
    <rPh sb="0" eb="2">
      <t>ケンシュウ</t>
    </rPh>
    <rPh sb="2" eb="5">
      <t>ヨテイビ</t>
    </rPh>
    <phoneticPr fontId="1"/>
  </si>
  <si>
    <t>電話番号:</t>
    <rPh sb="0" eb="2">
      <t>デンワ</t>
    </rPh>
    <rPh sb="2" eb="4">
      <t>バンゴウ</t>
    </rPh>
    <phoneticPr fontId="1"/>
  </si>
  <si>
    <t>納入場所:</t>
    <rPh sb="0" eb="2">
      <t>ノウニュウ</t>
    </rPh>
    <rPh sb="2" eb="4">
      <t>バショ</t>
    </rPh>
    <phoneticPr fontId="1"/>
  </si>
  <si>
    <t>別途ご相談</t>
    <rPh sb="0" eb="2">
      <t>ベット</t>
    </rPh>
    <rPh sb="3" eb="5">
      <t>ソウダン</t>
    </rPh>
    <phoneticPr fontId="1"/>
  </si>
  <si>
    <t>支払条件:</t>
    <rPh sb="0" eb="2">
      <t>シハライ</t>
    </rPh>
    <rPh sb="2" eb="4">
      <t>ジョウケン</t>
    </rPh>
    <phoneticPr fontId="1"/>
  </si>
  <si>
    <t>月末締め翌月払い</t>
    <rPh sb="0" eb="3">
      <t>ゲツマツジ</t>
    </rPh>
    <rPh sb="4" eb="6">
      <t>ヨクゲツ</t>
    </rPh>
    <rPh sb="6" eb="7">
      <t>ハラ</t>
    </rPh>
    <phoneticPr fontId="1"/>
  </si>
  <si>
    <t>見積有効期限:</t>
    <rPh sb="0" eb="6">
      <t>ミツモリユウコウキゲン</t>
    </rPh>
    <phoneticPr fontId="1"/>
  </si>
  <si>
    <t>項番</t>
    <rPh sb="0" eb="2">
      <t>コウバン</t>
    </rPh>
    <phoneticPr fontId="1"/>
  </si>
  <si>
    <t>品名</t>
    <rPh sb="0" eb="2">
      <t>ヒンメイ</t>
    </rPh>
    <phoneticPr fontId="1"/>
  </si>
  <si>
    <t>数量</t>
    <rPh sb="0" eb="2">
      <t>スウリョウ</t>
    </rPh>
    <phoneticPr fontId="1"/>
  </si>
  <si>
    <t>単価</t>
    <rPh sb="0" eb="2">
      <t>タンカ</t>
    </rPh>
    <phoneticPr fontId="1"/>
  </si>
  <si>
    <t>金額</t>
    <rPh sb="0" eb="2">
      <t>キンガク</t>
    </rPh>
    <phoneticPr fontId="1"/>
  </si>
  <si>
    <t>XXXX</t>
    <phoneticPr fontId="1"/>
  </si>
  <si>
    <t>XXXX</t>
  </si>
  <si>
    <t>【以下余白】</t>
    <rPh sb="1" eb="5">
      <t>イカヨハク</t>
    </rPh>
    <phoneticPr fontId="1"/>
  </si>
  <si>
    <t>小計</t>
    <rPh sb="0" eb="2">
      <t>ショウケイ</t>
    </rPh>
    <phoneticPr fontId="1"/>
  </si>
  <si>
    <t>課税対象費用</t>
    <rPh sb="0" eb="6">
      <t>カゼイタイショウヒヨウ</t>
    </rPh>
    <phoneticPr fontId="1"/>
  </si>
  <si>
    <t>非課税対象費用</t>
    <rPh sb="0" eb="7">
      <t>ヒカゼイタイショウヒヨウ</t>
    </rPh>
    <phoneticPr fontId="1"/>
  </si>
  <si>
    <t>消費税 (10%)</t>
    <rPh sb="0" eb="3">
      <t>ショウヒゼイ</t>
    </rPh>
    <phoneticPr fontId="1"/>
  </si>
  <si>
    <t>合計</t>
    <rPh sb="0" eb="2">
      <t>ゴウケイ</t>
    </rPh>
    <phoneticPr fontId="1"/>
  </si>
  <si>
    <t>＜御見積前提条件＞</t>
    <rPh sb="1" eb="4">
      <t>オンミツモリ</t>
    </rPh>
    <rPh sb="4" eb="8">
      <t>ゼンテイジョウケン</t>
    </rPh>
    <phoneticPr fontId="1"/>
  </si>
  <si>
    <t>様式A別紙参照</t>
    <rPh sb="0" eb="2">
      <t>ヨウシキ</t>
    </rPh>
    <rPh sb="3" eb="4">
      <t>ベツ</t>
    </rPh>
    <rPh sb="5" eb="7">
      <t>サンショウ</t>
    </rPh>
    <phoneticPr fontId="1"/>
  </si>
  <si>
    <t>年度シート番号+案件名：</t>
    <rPh sb="0" eb="2">
      <t>ネンド</t>
    </rPh>
    <rPh sb="5" eb="7">
      <t>バンゴウ</t>
    </rPh>
    <rPh sb="8" eb="11">
      <t>アンケンメイ</t>
    </rPh>
    <phoneticPr fontId="1"/>
  </si>
  <si>
    <t>R4①○○</t>
    <phoneticPr fontId="1"/>
  </si>
  <si>
    <t>前提条件</t>
    <rPh sb="0" eb="4">
      <t>ゼンテイジョウケン</t>
    </rPh>
    <phoneticPr fontId="1"/>
  </si>
  <si>
    <t>備考</t>
    <rPh sb="0" eb="2">
      <t>ビコウ</t>
    </rPh>
    <phoneticPr fontId="1"/>
  </si>
  <si>
    <t>・</t>
    <phoneticPr fontId="1"/>
  </si>
  <si>
    <t>見積詳細・前提条件は、別紙で添付ください</t>
    <rPh sb="0" eb="2">
      <t>ミツモリ</t>
    </rPh>
    <rPh sb="2" eb="4">
      <t>ショウサイ</t>
    </rPh>
    <rPh sb="5" eb="7">
      <t>ゼンテイ</t>
    </rPh>
    <rPh sb="7" eb="9">
      <t>ジョウケン</t>
    </rPh>
    <rPh sb="11" eb="13">
      <t>ベッシ</t>
    </rPh>
    <rPh sb="14" eb="16">
      <t>テンプ</t>
    </rPh>
    <phoneticPr fontId="1"/>
  </si>
  <si>
    <t>R4①○○システム導入</t>
  </si>
  <si>
    <t>オプション提案部分がある場合はその旨見積にもご記載ください</t>
    <rPh sb="5" eb="7">
      <t>テイアン</t>
    </rPh>
    <rPh sb="7" eb="9">
      <t>ブブン</t>
    </rPh>
    <rPh sb="12" eb="14">
      <t>バアイ</t>
    </rPh>
    <rPh sb="17" eb="18">
      <t>ムネ</t>
    </rPh>
    <rPh sb="18" eb="20">
      <t>ミツモリ</t>
    </rPh>
    <rPh sb="23" eb="25">
      <t>キサイ</t>
    </rPh>
    <phoneticPr fontId="1"/>
  </si>
  <si>
    <t>総額(税込)：</t>
    <rPh sb="0" eb="2">
      <t>ソウガク</t>
    </rPh>
    <rPh sb="3" eb="5">
      <t>ゼイコミ</t>
    </rPh>
    <phoneticPr fontId="1"/>
  </si>
  <si>
    <t>①</t>
    <phoneticPr fontId="1"/>
  </si>
  <si>
    <t>要求仕様に対する見積(必須)</t>
    <rPh sb="0" eb="2">
      <t>ヨウキュウ</t>
    </rPh>
    <rPh sb="2" eb="4">
      <t>シヨウ</t>
    </rPh>
    <rPh sb="5" eb="6">
      <t>タイ</t>
    </rPh>
    <rPh sb="8" eb="10">
      <t>ミツモリ</t>
    </rPh>
    <rPh sb="11" eb="13">
      <t>ヒッス</t>
    </rPh>
    <phoneticPr fontId="1"/>
  </si>
  <si>
    <t>カテゴリ</t>
    <phoneticPr fontId="1"/>
  </si>
  <si>
    <t>費用項目</t>
    <rPh sb="0" eb="2">
      <t>ヒヨウ</t>
    </rPh>
    <rPh sb="2" eb="4">
      <t>コウモク</t>
    </rPh>
    <phoneticPr fontId="1"/>
  </si>
  <si>
    <t>仕様項目</t>
    <rPh sb="0" eb="2">
      <t>シヨウ</t>
    </rPh>
    <rPh sb="2" eb="4">
      <t>コウモク</t>
    </rPh>
    <phoneticPr fontId="1"/>
  </si>
  <si>
    <t>内訳</t>
    <rPh sb="0" eb="2">
      <t>ウチワケ</t>
    </rPh>
    <phoneticPr fontId="1"/>
  </si>
  <si>
    <t>単価(円/h)</t>
    <rPh sb="0" eb="2">
      <t>タンカ</t>
    </rPh>
    <rPh sb="3" eb="4">
      <t>エン</t>
    </rPh>
    <phoneticPr fontId="1"/>
  </si>
  <si>
    <t>勤務時間(h)</t>
    <rPh sb="0" eb="2">
      <t>キンム</t>
    </rPh>
    <rPh sb="2" eb="4">
      <t>ジカン</t>
    </rPh>
    <phoneticPr fontId="1"/>
  </si>
  <si>
    <t>日数(日)</t>
    <rPh sb="0" eb="2">
      <t>ニッスウ</t>
    </rPh>
    <rPh sb="3" eb="4">
      <t>ニチ</t>
    </rPh>
    <phoneticPr fontId="1"/>
  </si>
  <si>
    <t>期間(ヵ月)</t>
    <rPh sb="0" eb="2">
      <t>キカン</t>
    </rPh>
    <rPh sb="4" eb="5">
      <t>ゲツ</t>
    </rPh>
    <phoneticPr fontId="1"/>
  </si>
  <si>
    <t>人数(人)</t>
    <rPh sb="0" eb="2">
      <t>ニンズウ</t>
    </rPh>
    <rPh sb="3" eb="4">
      <t>ニン</t>
    </rPh>
    <phoneticPr fontId="1"/>
  </si>
  <si>
    <t>金額(税抜、円)</t>
    <rPh sb="0" eb="2">
      <t>キンガク</t>
    </rPh>
    <rPh sb="3" eb="5">
      <t>ゼイヌキ</t>
    </rPh>
    <rPh sb="6" eb="7">
      <t>エン</t>
    </rPh>
    <phoneticPr fontId="1"/>
  </si>
  <si>
    <t>初期費用</t>
    <rPh sb="0" eb="2">
      <t>ショキ</t>
    </rPh>
    <rPh sb="2" eb="4">
      <t>ヒヨウ</t>
    </rPh>
    <phoneticPr fontId="1"/>
  </si>
  <si>
    <t>システム費</t>
    <rPh sb="4" eb="5">
      <t>ヒ</t>
    </rPh>
    <phoneticPr fontId="1"/>
  </si>
  <si>
    <t>共通</t>
    <rPh sb="0" eb="2">
      <t>キョウツウ</t>
    </rPh>
    <phoneticPr fontId="1"/>
  </si>
  <si>
    <t>初期設定費</t>
    <rPh sb="0" eb="5">
      <t>ショキセッテイヒ</t>
    </rPh>
    <phoneticPr fontId="1"/>
  </si>
  <si>
    <t>運用費用</t>
    <rPh sb="0" eb="2">
      <t>ウンヨウ</t>
    </rPh>
    <rPh sb="2" eb="4">
      <t>ヒヨウ</t>
    </rPh>
    <phoneticPr fontId="1"/>
  </si>
  <si>
    <t>人件費</t>
    <rPh sb="0" eb="3">
      <t>ジンケンヒ</t>
    </rPh>
    <phoneticPr fontId="1"/>
  </si>
  <si>
    <t>統括責任者</t>
    <rPh sb="0" eb="2">
      <t>トウカツ</t>
    </rPh>
    <rPh sb="2" eb="5">
      <t>セキニンシャ</t>
    </rPh>
    <phoneticPr fontId="1"/>
  </si>
  <si>
    <t>XX業務</t>
    <rPh sb="2" eb="4">
      <t>ギョウム</t>
    </rPh>
    <phoneticPr fontId="1"/>
  </si>
  <si>
    <t>副責任者</t>
    <rPh sb="0" eb="1">
      <t>フク</t>
    </rPh>
    <rPh sb="1" eb="4">
      <t>セキニンシャ</t>
    </rPh>
    <phoneticPr fontId="1"/>
  </si>
  <si>
    <t xml:space="preserve">一般従事者 </t>
    <rPh sb="0" eb="2">
      <t>イッパン</t>
    </rPh>
    <rPh sb="2" eb="5">
      <t>ジュウジシャ</t>
    </rPh>
    <phoneticPr fontId="1"/>
  </si>
  <si>
    <t>YY業務</t>
    <rPh sb="2" eb="4">
      <t>ギョウム</t>
    </rPh>
    <phoneticPr fontId="1"/>
  </si>
  <si>
    <t>その他費用</t>
    <rPh sb="2" eb="3">
      <t>タ</t>
    </rPh>
    <rPh sb="3" eb="5">
      <t>ヒヨウ</t>
    </rPh>
    <phoneticPr fontId="1"/>
  </si>
  <si>
    <t>システム利用料</t>
    <rPh sb="4" eb="6">
      <t>リヨウ</t>
    </rPh>
    <rPh sb="6" eb="7">
      <t>リョウ</t>
    </rPh>
    <phoneticPr fontId="1"/>
  </si>
  <si>
    <t>管理費</t>
    <rPh sb="0" eb="3">
      <t>カンリヒ</t>
    </rPh>
    <phoneticPr fontId="1"/>
  </si>
  <si>
    <t>XX費</t>
    <rPh sb="2" eb="3">
      <t>ヒ</t>
    </rPh>
    <phoneticPr fontId="1"/>
  </si>
  <si>
    <t>【%】</t>
    <phoneticPr fontId="1"/>
  </si>
  <si>
    <t>YY費</t>
    <rPh sb="2" eb="3">
      <t>ヒ</t>
    </rPh>
    <phoneticPr fontId="1"/>
  </si>
  <si>
    <t>費用計</t>
    <rPh sb="0" eb="2">
      <t>ヒヨウ</t>
    </rPh>
    <rPh sb="2" eb="3">
      <t>ケイ</t>
    </rPh>
    <phoneticPr fontId="1"/>
  </si>
  <si>
    <t>②</t>
    <phoneticPr fontId="1"/>
  </si>
  <si>
    <t>オプション提案に対する見積(任意)</t>
    <rPh sb="5" eb="7">
      <t>テイアン</t>
    </rPh>
    <rPh sb="8" eb="9">
      <t>タイ</t>
    </rPh>
    <rPh sb="11" eb="13">
      <t>ミツモリ</t>
    </rPh>
    <rPh sb="14" eb="16">
      <t>ニンイ</t>
    </rPh>
    <phoneticPr fontId="1"/>
  </si>
  <si>
    <t>仕様書該当項目</t>
    <rPh sb="0" eb="3">
      <t>シヨウショ</t>
    </rPh>
    <rPh sb="3" eb="5">
      <t>ガイトウ</t>
    </rPh>
    <rPh sb="5" eb="7">
      <t>コウモク</t>
    </rPh>
    <phoneticPr fontId="1"/>
  </si>
  <si>
    <t>XXX</t>
    <phoneticPr fontId="1"/>
  </si>
  <si>
    <t>各作業の前提条件は、別紙で添付ください</t>
    <rPh sb="0" eb="1">
      <t>カク</t>
    </rPh>
    <rPh sb="1" eb="3">
      <t>サギョウ</t>
    </rPh>
    <rPh sb="4" eb="6">
      <t>ゼンテイ</t>
    </rPh>
    <rPh sb="6" eb="8">
      <t>ジョウケン</t>
    </rPh>
    <rPh sb="10" eb="12">
      <t>ベッシ</t>
    </rPh>
    <rPh sb="13" eb="15">
      <t>テンプ</t>
    </rPh>
    <phoneticPr fontId="1"/>
  </si>
  <si>
    <t>平日/土日</t>
    <rPh sb="0" eb="2">
      <t>ヘイジツ</t>
    </rPh>
    <rPh sb="3" eb="5">
      <t>ドニチ</t>
    </rPh>
    <phoneticPr fontId="1"/>
  </si>
  <si>
    <t>場所</t>
    <rPh sb="0" eb="2">
      <t>バショ</t>
    </rPh>
    <phoneticPr fontId="1"/>
  </si>
  <si>
    <t>役割(クラス)</t>
    <rPh sb="0" eb="2">
      <t>ヤクワリ</t>
    </rPh>
    <phoneticPr fontId="1"/>
  </si>
  <si>
    <t>時間(h)</t>
    <rPh sb="0" eb="2">
      <t>ジカン</t>
    </rPh>
    <phoneticPr fontId="1"/>
  </si>
  <si>
    <t>稼働日数(日)</t>
    <rPh sb="0" eb="2">
      <t>カドウ</t>
    </rPh>
    <rPh sb="2" eb="4">
      <t>ニッスウ</t>
    </rPh>
    <rPh sb="5" eb="6">
      <t>ニチ</t>
    </rPh>
    <phoneticPr fontId="1"/>
  </si>
  <si>
    <t>総業務時間(h)</t>
    <rPh sb="0" eb="1">
      <t>ソウ</t>
    </rPh>
    <rPh sb="1" eb="3">
      <t>ギョウム</t>
    </rPh>
    <rPh sb="3" eb="5">
      <t>ジカン</t>
    </rPh>
    <phoneticPr fontId="1"/>
  </si>
  <si>
    <t>費用（年）</t>
    <rPh sb="0" eb="2">
      <t>ヒヨウ</t>
    </rPh>
    <rPh sb="3" eb="4">
      <t>ネン</t>
    </rPh>
    <phoneticPr fontId="1"/>
  </si>
  <si>
    <r>
      <t>シフト</t>
    </r>
    <r>
      <rPr>
        <u/>
        <sz val="11"/>
        <color theme="1"/>
        <rFont val="Meiryo UI"/>
        <family val="3"/>
        <charset val="128"/>
      </rPr>
      <t>(稼働時間帯に作業内容を記載、仕様書記載外の業務がある場合は、別途前提条件を添付して記載)</t>
    </r>
    <rPh sb="4" eb="6">
      <t>カドウ</t>
    </rPh>
    <rPh sb="6" eb="8">
      <t>ジカン</t>
    </rPh>
    <rPh sb="8" eb="9">
      <t>タイ</t>
    </rPh>
    <rPh sb="10" eb="12">
      <t>サギョウ</t>
    </rPh>
    <rPh sb="12" eb="14">
      <t>ナイヨウ</t>
    </rPh>
    <rPh sb="15" eb="17">
      <t>キサイ</t>
    </rPh>
    <rPh sb="18" eb="20">
      <t>シヨウ</t>
    </rPh>
    <rPh sb="20" eb="21">
      <t>ショ</t>
    </rPh>
    <rPh sb="21" eb="23">
      <t>キサイ</t>
    </rPh>
    <rPh sb="23" eb="24">
      <t>ガイ</t>
    </rPh>
    <rPh sb="25" eb="27">
      <t>ギョウム</t>
    </rPh>
    <rPh sb="30" eb="32">
      <t>バアイ</t>
    </rPh>
    <rPh sb="34" eb="36">
      <t>ベット</t>
    </rPh>
    <rPh sb="36" eb="38">
      <t>ゼンテイ</t>
    </rPh>
    <rPh sb="38" eb="40">
      <t>ジョウケン</t>
    </rPh>
    <rPh sb="41" eb="43">
      <t>テンプ</t>
    </rPh>
    <rPh sb="45" eb="47">
      <t>キサイ</t>
    </rPh>
    <phoneticPr fontId="1"/>
  </si>
  <si>
    <t>昼間</t>
    <rPh sb="0" eb="2">
      <t>ヒルマ</t>
    </rPh>
    <phoneticPr fontId="1"/>
  </si>
  <si>
    <t>夜間</t>
    <rPh sb="0" eb="2">
      <t>ヤカン</t>
    </rPh>
    <phoneticPr fontId="1"/>
  </si>
  <si>
    <t>平日</t>
    <rPh sb="0" eb="2">
      <t>ヘイジツ</t>
    </rPh>
    <phoneticPr fontId="1"/>
  </si>
  <si>
    <t>本庁舎</t>
    <rPh sb="0" eb="1">
      <t>ホン</t>
    </rPh>
    <rPh sb="1" eb="3">
      <t>チョウシャ</t>
    </rPh>
    <phoneticPr fontId="1"/>
  </si>
  <si>
    <t>監視</t>
    <rPh sb="0" eb="2">
      <t>カンシ</t>
    </rPh>
    <phoneticPr fontId="1"/>
  </si>
  <si>
    <t>副責任者</t>
    <rPh sb="0" eb="4">
      <t>フクセキニンシャ</t>
    </rPh>
    <phoneticPr fontId="1"/>
  </si>
  <si>
    <t>警備員A</t>
    <rPh sb="0" eb="3">
      <t>ケイビイン</t>
    </rPh>
    <phoneticPr fontId="1"/>
  </si>
  <si>
    <t>監視</t>
    <rPh sb="0" eb="1">
      <t>カン</t>
    </rPh>
    <rPh sb="1" eb="2">
      <t>シ</t>
    </rPh>
    <phoneticPr fontId="1"/>
  </si>
  <si>
    <t>巡回A</t>
    <rPh sb="0" eb="2">
      <t>ジュンカイ</t>
    </rPh>
    <phoneticPr fontId="1"/>
  </si>
  <si>
    <t>受付</t>
    <rPh sb="0" eb="2">
      <t>ウケツケ</t>
    </rPh>
    <phoneticPr fontId="1"/>
  </si>
  <si>
    <t>巡回B</t>
    <rPh sb="0" eb="2">
      <t>ジュンカイ</t>
    </rPh>
    <phoneticPr fontId="1"/>
  </si>
  <si>
    <t>警備員B</t>
    <rPh sb="0" eb="3">
      <t>ケイビイン</t>
    </rPh>
    <phoneticPr fontId="1"/>
  </si>
  <si>
    <t>シビルガーデン</t>
    <phoneticPr fontId="1"/>
  </si>
  <si>
    <t>警備員C</t>
    <rPh sb="0" eb="3">
      <t>ケイビイン</t>
    </rPh>
    <phoneticPr fontId="1"/>
  </si>
  <si>
    <t>警備員D</t>
    <rPh sb="0" eb="3">
      <t>ケイビイン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</si>
</sst>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76" formatCode="0_);[Red]\(0\)"/>
    <numFmt numFmtId="177" formatCode="#,##0;&quot;▲ &quot;#,##0"/>
    <numFmt numFmtId="178" formatCode="#,##0_ "/>
    <numFmt numFmtId="179" formatCode="0.0_);[Red]\(0.0\)"/>
    <numFmt numFmtId="180" formatCode="0.0_ "/>
    <numFmt numFmtId="181" formatCode="h:mm;@"/>
    <numFmt numFmtId="182" formatCode="&quot;¥&quot;#,##0_);[Red]\(&quot;¥&quot;#,##0\)"/>
    <numFmt numFmtId="183" formatCode="ggge&quot;年&quot;m&quot;月&quot;d&quot;日&quot;"/>
  </numFmts>
  <fonts count="12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Meiryo UI"/>
      <family val="3"/>
      <charset val="128"/>
    </font>
    <font>
      <b/>
      <sz val="11"/>
      <color theme="1"/>
      <name val="Meiryo UI"/>
      <family val="3"/>
      <charset val="128"/>
    </font>
    <font>
      <u/>
      <sz val="11"/>
      <color theme="1"/>
      <name val="Meiryo UI"/>
      <family val="3"/>
      <charset val="128"/>
    </font>
    <font>
      <sz val="9"/>
      <color theme="1"/>
      <name val="Meiryo UI"/>
      <family val="3"/>
      <charset val="128"/>
    </font>
    <font>
      <sz val="7"/>
      <color theme="1"/>
      <name val="Meiryo UI"/>
      <family val="3"/>
      <charset val="128"/>
    </font>
    <font>
      <sz val="11"/>
      <color rgb="FF000000"/>
      <name val="Meiryo UI"/>
      <family val="3"/>
      <charset val="128"/>
    </font>
    <font>
      <b/>
      <sz val="16"/>
      <color theme="1"/>
      <name val="Meiryo UI"/>
      <family val="3"/>
      <charset val="128"/>
    </font>
    <font>
      <sz val="12"/>
      <color theme="1"/>
      <name val="Meiryo UI"/>
      <family val="3"/>
      <charset val="128"/>
    </font>
    <font>
      <sz val="11"/>
      <color theme="1"/>
      <name val="游ゴシック"/>
      <family val="3"/>
      <charset val="128"/>
      <scheme val="minor"/>
    </font>
    <font>
      <sz val="10"/>
      <color rgb="FF000000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rgb="FFC9E7CA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EBC5D0"/>
        <bgColor indexed="64"/>
      </patternFill>
    </fill>
  </fills>
  <borders count="5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dashed">
        <color auto="1"/>
      </left>
      <right style="dashed">
        <color auto="1"/>
      </right>
      <top style="thin">
        <color auto="1"/>
      </top>
      <bottom style="thin">
        <color auto="1"/>
      </bottom>
      <diagonal/>
    </border>
    <border>
      <left/>
      <right style="dashed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dashed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</borders>
  <cellStyleXfs count="5">
    <xf numFmtId="0" fontId="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1" fillId="0" borderId="0"/>
  </cellStyleXfs>
  <cellXfs count="154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right" vertical="center"/>
    </xf>
    <xf numFmtId="0" fontId="2" fillId="2" borderId="1" xfId="0" applyFont="1" applyFill="1" applyBorder="1" applyAlignment="1">
      <alignment horizontal="center" vertical="center"/>
    </xf>
    <xf numFmtId="0" fontId="2" fillId="0" borderId="1" xfId="0" applyFont="1" applyBorder="1">
      <alignment vertical="center"/>
    </xf>
    <xf numFmtId="38" fontId="2" fillId="0" borderId="1" xfId="0" applyNumberFormat="1" applyFont="1" applyBorder="1">
      <alignment vertical="center"/>
    </xf>
    <xf numFmtId="176" fontId="2" fillId="0" borderId="1" xfId="0" applyNumberFormat="1" applyFont="1" applyBorder="1">
      <alignment vertical="center"/>
    </xf>
    <xf numFmtId="177" fontId="2" fillId="0" borderId="1" xfId="0" applyNumberFormat="1" applyFont="1" applyBorder="1">
      <alignment vertical="center"/>
    </xf>
    <xf numFmtId="0" fontId="2" fillId="0" borderId="2" xfId="0" applyFont="1" applyBorder="1">
      <alignment vertical="center"/>
    </xf>
    <xf numFmtId="38" fontId="2" fillId="0" borderId="2" xfId="0" applyNumberFormat="1" applyFont="1" applyBorder="1">
      <alignment vertical="center"/>
    </xf>
    <xf numFmtId="176" fontId="2" fillId="0" borderId="2" xfId="0" applyNumberFormat="1" applyFont="1" applyBorder="1">
      <alignment vertical="center"/>
    </xf>
    <xf numFmtId="177" fontId="2" fillId="0" borderId="2" xfId="0" applyNumberFormat="1" applyFont="1" applyBorder="1">
      <alignment vertical="center"/>
    </xf>
    <xf numFmtId="0" fontId="2" fillId="0" borderId="4" xfId="0" applyFont="1" applyBorder="1">
      <alignment vertical="center"/>
    </xf>
    <xf numFmtId="178" fontId="2" fillId="0" borderId="1" xfId="0" applyNumberFormat="1" applyFont="1" applyBorder="1">
      <alignment vertical="center"/>
    </xf>
    <xf numFmtId="0" fontId="2" fillId="0" borderId="3" xfId="0" applyFont="1" applyBorder="1">
      <alignment vertical="center"/>
    </xf>
    <xf numFmtId="0" fontId="2" fillId="0" borderId="6" xfId="0" applyFont="1" applyBorder="1">
      <alignment vertical="center"/>
    </xf>
    <xf numFmtId="38" fontId="2" fillId="0" borderId="6" xfId="0" applyNumberFormat="1" applyFont="1" applyBorder="1">
      <alignment vertical="center"/>
    </xf>
    <xf numFmtId="176" fontId="2" fillId="0" borderId="6" xfId="0" applyNumberFormat="1" applyFont="1" applyBorder="1">
      <alignment vertical="center"/>
    </xf>
    <xf numFmtId="177" fontId="2" fillId="0" borderId="6" xfId="0" applyNumberFormat="1" applyFont="1" applyBorder="1">
      <alignment vertical="center"/>
    </xf>
    <xf numFmtId="0" fontId="2" fillId="0" borderId="5" xfId="0" applyFont="1" applyBorder="1">
      <alignment vertical="center"/>
    </xf>
    <xf numFmtId="0" fontId="2" fillId="0" borderId="0" xfId="0" applyFont="1" applyAlignment="1">
      <alignment vertical="top"/>
    </xf>
    <xf numFmtId="176" fontId="2" fillId="0" borderId="7" xfId="0" applyNumberFormat="1" applyFont="1" applyBorder="1">
      <alignment vertical="center"/>
    </xf>
    <xf numFmtId="178" fontId="3" fillId="0" borderId="1" xfId="0" applyNumberFormat="1" applyFont="1" applyBorder="1">
      <alignment vertical="center"/>
    </xf>
    <xf numFmtId="0" fontId="2" fillId="0" borderId="8" xfId="0" applyFont="1" applyBorder="1">
      <alignment vertical="center"/>
    </xf>
    <xf numFmtId="0" fontId="2" fillId="2" borderId="9" xfId="0" applyFont="1" applyFill="1" applyBorder="1" applyAlignment="1">
      <alignment horizontal="right" vertical="center"/>
    </xf>
    <xf numFmtId="0" fontId="2" fillId="2" borderId="10" xfId="0" applyFont="1" applyFill="1" applyBorder="1">
      <alignment vertical="center"/>
    </xf>
    <xf numFmtId="38" fontId="2" fillId="2" borderId="10" xfId="0" applyNumberFormat="1" applyFont="1" applyFill="1" applyBorder="1">
      <alignment vertical="center"/>
    </xf>
    <xf numFmtId="176" fontId="2" fillId="2" borderId="10" xfId="0" applyNumberFormat="1" applyFont="1" applyFill="1" applyBorder="1">
      <alignment vertical="center"/>
    </xf>
    <xf numFmtId="0" fontId="2" fillId="2" borderId="11" xfId="0" applyFont="1" applyFill="1" applyBorder="1" applyAlignment="1">
      <alignment horizontal="right" vertical="center"/>
    </xf>
    <xf numFmtId="0" fontId="2" fillId="0" borderId="7" xfId="0" applyFont="1" applyBorder="1">
      <alignment vertical="center"/>
    </xf>
    <xf numFmtId="0" fontId="3" fillId="0" borderId="0" xfId="0" applyFont="1">
      <alignment vertical="center"/>
    </xf>
    <xf numFmtId="177" fontId="2" fillId="2" borderId="5" xfId="0" applyNumberFormat="1" applyFont="1" applyFill="1" applyBorder="1">
      <alignment vertical="center"/>
    </xf>
    <xf numFmtId="0" fontId="2" fillId="2" borderId="5" xfId="0" applyFont="1" applyFill="1" applyBorder="1">
      <alignment vertical="center"/>
    </xf>
    <xf numFmtId="177" fontId="2" fillId="2" borderId="3" xfId="0" applyNumberFormat="1" applyFont="1" applyFill="1" applyBorder="1">
      <alignment vertical="center"/>
    </xf>
    <xf numFmtId="0" fontId="2" fillId="2" borderId="10" xfId="0" applyFont="1" applyFill="1" applyBorder="1" applyAlignment="1">
      <alignment horizontal="right" vertical="center"/>
    </xf>
    <xf numFmtId="176" fontId="2" fillId="0" borderId="1" xfId="0" quotePrefix="1" applyNumberFormat="1" applyFont="1" applyBorder="1">
      <alignment vertical="center"/>
    </xf>
    <xf numFmtId="179" fontId="2" fillId="0" borderId="0" xfId="0" applyNumberFormat="1" applyFont="1">
      <alignment vertical="center"/>
    </xf>
    <xf numFmtId="179" fontId="2" fillId="2" borderId="1" xfId="0" applyNumberFormat="1" applyFont="1" applyFill="1" applyBorder="1" applyAlignment="1">
      <alignment horizontal="center" vertical="center"/>
    </xf>
    <xf numFmtId="179" fontId="2" fillId="0" borderId="1" xfId="0" applyNumberFormat="1" applyFont="1" applyBorder="1">
      <alignment vertical="center"/>
    </xf>
    <xf numFmtId="179" fontId="2" fillId="0" borderId="2" xfId="0" applyNumberFormat="1" applyFont="1" applyBorder="1">
      <alignment vertical="center"/>
    </xf>
    <xf numFmtId="179" fontId="2" fillId="2" borderId="10" xfId="0" applyNumberFormat="1" applyFont="1" applyFill="1" applyBorder="1">
      <alignment vertical="center"/>
    </xf>
    <xf numFmtId="179" fontId="2" fillId="0" borderId="6" xfId="0" applyNumberFormat="1" applyFont="1" applyBorder="1">
      <alignment vertical="center"/>
    </xf>
    <xf numFmtId="178" fontId="2" fillId="0" borderId="0" xfId="0" applyNumberFormat="1" applyFont="1">
      <alignment vertical="center"/>
    </xf>
    <xf numFmtId="180" fontId="2" fillId="0" borderId="0" xfId="0" applyNumberFormat="1" applyFont="1">
      <alignment vertical="center"/>
    </xf>
    <xf numFmtId="0" fontId="2" fillId="2" borderId="6" xfId="0" applyFont="1" applyFill="1" applyBorder="1">
      <alignment vertical="center"/>
    </xf>
    <xf numFmtId="178" fontId="2" fillId="2" borderId="12" xfId="0" applyNumberFormat="1" applyFont="1" applyFill="1" applyBorder="1">
      <alignment vertical="center"/>
    </xf>
    <xf numFmtId="178" fontId="2" fillId="2" borderId="14" xfId="0" applyNumberFormat="1" applyFont="1" applyFill="1" applyBorder="1">
      <alignment vertical="center"/>
    </xf>
    <xf numFmtId="180" fontId="2" fillId="2" borderId="12" xfId="0" applyNumberFormat="1" applyFont="1" applyFill="1" applyBorder="1">
      <alignment vertical="center"/>
    </xf>
    <xf numFmtId="180" fontId="2" fillId="2" borderId="14" xfId="0" applyNumberFormat="1" applyFont="1" applyFill="1" applyBorder="1">
      <alignment vertical="center"/>
    </xf>
    <xf numFmtId="178" fontId="2" fillId="2" borderId="6" xfId="0" applyNumberFormat="1" applyFont="1" applyFill="1" applyBorder="1">
      <alignment vertical="center"/>
    </xf>
    <xf numFmtId="3" fontId="2" fillId="2" borderId="6" xfId="0" applyNumberFormat="1" applyFont="1" applyFill="1" applyBorder="1">
      <alignment vertical="center"/>
    </xf>
    <xf numFmtId="0" fontId="2" fillId="2" borderId="12" xfId="0" applyFont="1" applyFill="1" applyBorder="1">
      <alignment vertical="center"/>
    </xf>
    <xf numFmtId="0" fontId="2" fillId="2" borderId="13" xfId="0" applyFont="1" applyFill="1" applyBorder="1">
      <alignment vertical="center"/>
    </xf>
    <xf numFmtId="0" fontId="2" fillId="2" borderId="14" xfId="0" applyFont="1" applyFill="1" applyBorder="1">
      <alignment vertical="center"/>
    </xf>
    <xf numFmtId="0" fontId="2" fillId="2" borderId="3" xfId="0" applyFont="1" applyFill="1" applyBorder="1">
      <alignment vertical="center"/>
    </xf>
    <xf numFmtId="178" fontId="2" fillId="2" borderId="1" xfId="0" applyNumberFormat="1" applyFont="1" applyFill="1" applyBorder="1">
      <alignment vertical="center"/>
    </xf>
    <xf numFmtId="180" fontId="2" fillId="2" borderId="1" xfId="0" applyNumberFormat="1" applyFont="1" applyFill="1" applyBorder="1">
      <alignment vertical="center"/>
    </xf>
    <xf numFmtId="178" fontId="2" fillId="2" borderId="3" xfId="0" applyNumberFormat="1" applyFont="1" applyFill="1" applyBorder="1">
      <alignment vertical="center"/>
    </xf>
    <xf numFmtId="3" fontId="2" fillId="2" borderId="3" xfId="0" applyNumberFormat="1" applyFont="1" applyFill="1" applyBorder="1">
      <alignment vertical="center"/>
    </xf>
    <xf numFmtId="0" fontId="2" fillId="3" borderId="1" xfId="0" applyFont="1" applyFill="1" applyBorder="1">
      <alignment vertical="center"/>
    </xf>
    <xf numFmtId="178" fontId="2" fillId="3" borderId="1" xfId="0" applyNumberFormat="1" applyFont="1" applyFill="1" applyBorder="1">
      <alignment vertical="center"/>
    </xf>
    <xf numFmtId="180" fontId="2" fillId="3" borderId="1" xfId="0" applyNumberFormat="1" applyFont="1" applyFill="1" applyBorder="1">
      <alignment vertical="center"/>
    </xf>
    <xf numFmtId="3" fontId="2" fillId="3" borderId="1" xfId="0" applyNumberFormat="1" applyFont="1" applyFill="1" applyBorder="1">
      <alignment vertical="center"/>
    </xf>
    <xf numFmtId="178" fontId="7" fillId="0" borderId="3" xfId="0" applyNumberFormat="1" applyFont="1" applyBorder="1">
      <alignment vertical="center"/>
    </xf>
    <xf numFmtId="0" fontId="2" fillId="0" borderId="18" xfId="0" applyFont="1" applyBorder="1">
      <alignment vertical="center"/>
    </xf>
    <xf numFmtId="0" fontId="2" fillId="0" borderId="19" xfId="0" applyFont="1" applyBorder="1" applyAlignment="1">
      <alignment horizontal="right" vertical="center"/>
    </xf>
    <xf numFmtId="178" fontId="2" fillId="0" borderId="21" xfId="0" applyNumberFormat="1" applyFont="1" applyBorder="1">
      <alignment vertical="center"/>
    </xf>
    <xf numFmtId="0" fontId="2" fillId="2" borderId="12" xfId="0" applyFont="1" applyFill="1" applyBorder="1" applyAlignment="1">
      <alignment horizontal="right" vertical="center"/>
    </xf>
    <xf numFmtId="0" fontId="2" fillId="2" borderId="13" xfId="0" applyFont="1" applyFill="1" applyBorder="1" applyAlignment="1">
      <alignment horizontal="right" vertical="center"/>
    </xf>
    <xf numFmtId="0" fontId="2" fillId="2" borderId="14" xfId="0" applyFont="1" applyFill="1" applyBorder="1" applyAlignment="1">
      <alignment horizontal="right" vertical="center"/>
    </xf>
    <xf numFmtId="181" fontId="5" fillId="2" borderId="16" xfId="0" applyNumberFormat="1" applyFont="1" applyFill="1" applyBorder="1" applyAlignment="1">
      <alignment horizontal="left" vertical="center"/>
    </xf>
    <xf numFmtId="0" fontId="2" fillId="0" borderId="24" xfId="0" applyFont="1" applyBorder="1">
      <alignment vertical="center"/>
    </xf>
    <xf numFmtId="178" fontId="2" fillId="0" borderId="25" xfId="0" applyNumberFormat="1" applyFont="1" applyBorder="1">
      <alignment vertical="center"/>
    </xf>
    <xf numFmtId="0" fontId="2" fillId="0" borderId="20" xfId="0" applyFont="1" applyBorder="1" applyAlignment="1">
      <alignment horizontal="left" vertical="center"/>
    </xf>
    <xf numFmtId="0" fontId="2" fillId="0" borderId="26" xfId="0" applyFont="1" applyBorder="1">
      <alignment vertical="center"/>
    </xf>
    <xf numFmtId="0" fontId="2" fillId="0" borderId="27" xfId="0" applyFont="1" applyBorder="1">
      <alignment vertical="center"/>
    </xf>
    <xf numFmtId="0" fontId="2" fillId="0" borderId="13" xfId="0" applyFont="1" applyBorder="1">
      <alignment vertical="center"/>
    </xf>
    <xf numFmtId="0" fontId="2" fillId="0" borderId="28" xfId="0" applyFont="1" applyBorder="1">
      <alignment vertical="center"/>
    </xf>
    <xf numFmtId="0" fontId="2" fillId="0" borderId="32" xfId="0" applyFont="1" applyBorder="1">
      <alignment vertical="center"/>
    </xf>
    <xf numFmtId="3" fontId="2" fillId="0" borderId="32" xfId="0" applyNumberFormat="1" applyFont="1" applyBorder="1">
      <alignment vertical="center"/>
    </xf>
    <xf numFmtId="3" fontId="2" fillId="0" borderId="33" xfId="0" applyNumberFormat="1" applyFont="1" applyBorder="1">
      <alignment vertical="center"/>
    </xf>
    <xf numFmtId="0" fontId="2" fillId="0" borderId="34" xfId="0" applyFont="1" applyBorder="1">
      <alignment vertical="center"/>
    </xf>
    <xf numFmtId="0" fontId="2" fillId="0" borderId="38" xfId="0" applyFont="1" applyBorder="1">
      <alignment vertical="center"/>
    </xf>
    <xf numFmtId="0" fontId="2" fillId="0" borderId="39" xfId="0" applyFont="1" applyBorder="1">
      <alignment vertical="center"/>
    </xf>
    <xf numFmtId="3" fontId="2" fillId="0" borderId="39" xfId="0" applyNumberFormat="1" applyFont="1" applyBorder="1">
      <alignment vertical="center"/>
    </xf>
    <xf numFmtId="0" fontId="2" fillId="0" borderId="40" xfId="0" applyFont="1" applyBorder="1">
      <alignment vertical="center"/>
    </xf>
    <xf numFmtId="3" fontId="2" fillId="0" borderId="44" xfId="0" applyNumberFormat="1" applyFont="1" applyBorder="1">
      <alignment vertical="center"/>
    </xf>
    <xf numFmtId="0" fontId="2" fillId="0" borderId="22" xfId="0" applyFont="1" applyBorder="1">
      <alignment vertical="center"/>
    </xf>
    <xf numFmtId="0" fontId="2" fillId="0" borderId="22" xfId="0" applyFont="1" applyBorder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2" fillId="2" borderId="1" xfId="0" applyFont="1" applyFill="1" applyBorder="1">
      <alignment vertical="center"/>
    </xf>
    <xf numFmtId="0" fontId="2" fillId="0" borderId="45" xfId="0" applyFont="1" applyBorder="1">
      <alignment vertical="center"/>
    </xf>
    <xf numFmtId="0" fontId="2" fillId="0" borderId="19" xfId="0" applyFont="1" applyBorder="1">
      <alignment vertical="center"/>
    </xf>
    <xf numFmtId="0" fontId="2" fillId="0" borderId="25" xfId="0" applyFont="1" applyBorder="1">
      <alignment vertical="center"/>
    </xf>
    <xf numFmtId="0" fontId="2" fillId="0" borderId="46" xfId="0" applyFont="1" applyBorder="1">
      <alignment vertical="center"/>
    </xf>
    <xf numFmtId="0" fontId="2" fillId="0" borderId="21" xfId="0" applyFont="1" applyBorder="1">
      <alignment vertical="center"/>
    </xf>
    <xf numFmtId="0" fontId="2" fillId="0" borderId="45" xfId="0" applyFont="1" applyBorder="1" applyAlignment="1">
      <alignment horizontal="right" vertical="center"/>
    </xf>
    <xf numFmtId="178" fontId="2" fillId="0" borderId="46" xfId="0" applyNumberFormat="1" applyFont="1" applyBorder="1">
      <alignment vertical="center"/>
    </xf>
    <xf numFmtId="0" fontId="2" fillId="0" borderId="35" xfId="0" applyFont="1" applyBorder="1" applyAlignment="1">
      <alignment horizontal="left" vertical="center"/>
    </xf>
    <xf numFmtId="0" fontId="2" fillId="0" borderId="36" xfId="0" applyFont="1" applyBorder="1" applyAlignment="1">
      <alignment horizontal="left" vertical="center"/>
    </xf>
    <xf numFmtId="0" fontId="2" fillId="0" borderId="37" xfId="0" applyFont="1" applyBorder="1" applyAlignment="1">
      <alignment horizontal="left" vertical="center"/>
    </xf>
    <xf numFmtId="0" fontId="2" fillId="0" borderId="47" xfId="0" applyFont="1" applyBorder="1">
      <alignment vertical="center"/>
    </xf>
    <xf numFmtId="0" fontId="2" fillId="0" borderId="23" xfId="0" applyFont="1" applyBorder="1">
      <alignment vertical="center"/>
    </xf>
    <xf numFmtId="0" fontId="2" fillId="0" borderId="50" xfId="0" applyFont="1" applyBorder="1" applyAlignment="1">
      <alignment horizontal="left" vertical="center"/>
    </xf>
    <xf numFmtId="0" fontId="2" fillId="0" borderId="50" xfId="0" applyFont="1" applyBorder="1">
      <alignment vertical="center"/>
    </xf>
    <xf numFmtId="3" fontId="2" fillId="0" borderId="51" xfId="0" applyNumberFormat="1" applyFont="1" applyBorder="1">
      <alignment vertical="center"/>
    </xf>
    <xf numFmtId="3" fontId="2" fillId="0" borderId="1" xfId="0" applyNumberFormat="1" applyFont="1" applyBorder="1">
      <alignment vertical="center"/>
    </xf>
    <xf numFmtId="0" fontId="2" fillId="0" borderId="52" xfId="0" applyFont="1" applyBorder="1">
      <alignment vertical="center"/>
    </xf>
    <xf numFmtId="0" fontId="6" fillId="4" borderId="17" xfId="0" applyFont="1" applyFill="1" applyBorder="1" applyAlignment="1">
      <alignment horizontal="left" vertical="center"/>
    </xf>
    <xf numFmtId="0" fontId="6" fillId="4" borderId="16" xfId="0" applyFont="1" applyFill="1" applyBorder="1" applyAlignment="1">
      <alignment horizontal="left" vertical="center"/>
    </xf>
    <xf numFmtId="0" fontId="6" fillId="4" borderId="16" xfId="0" applyFont="1" applyFill="1" applyBorder="1">
      <alignment vertical="center"/>
    </xf>
    <xf numFmtId="0" fontId="6" fillId="4" borderId="17" xfId="0" applyFont="1" applyFill="1" applyBorder="1">
      <alignment vertical="center"/>
    </xf>
    <xf numFmtId="181" fontId="5" fillId="2" borderId="53" xfId="0" applyNumberFormat="1" applyFont="1" applyFill="1" applyBorder="1" applyAlignment="1">
      <alignment horizontal="left" vertical="center"/>
    </xf>
    <xf numFmtId="0" fontId="6" fillId="4" borderId="53" xfId="0" applyFont="1" applyFill="1" applyBorder="1" applyAlignment="1">
      <alignment horizontal="left" vertical="center"/>
    </xf>
    <xf numFmtId="0" fontId="6" fillId="4" borderId="53" xfId="0" applyFont="1" applyFill="1" applyBorder="1">
      <alignment vertical="center"/>
    </xf>
    <xf numFmtId="0" fontId="2" fillId="0" borderId="26" xfId="0" applyFont="1" applyBorder="1">
      <alignment vertical="center"/>
    </xf>
    <xf numFmtId="0" fontId="2" fillId="0" borderId="0" xfId="0" applyFont="1" applyAlignment="1">
      <alignment horizontal="right" vertical="center"/>
    </xf>
    <xf numFmtId="0" fontId="2" fillId="0" borderId="35" xfId="0" applyFont="1" applyBorder="1" applyAlignment="1">
      <alignment horizontal="right" vertical="center"/>
    </xf>
    <xf numFmtId="0" fontId="2" fillId="0" borderId="36" xfId="0" applyFont="1" applyBorder="1" applyAlignment="1">
      <alignment horizontal="right" vertical="center"/>
    </xf>
    <xf numFmtId="0" fontId="2" fillId="0" borderId="37" xfId="0" applyFont="1" applyBorder="1" applyAlignment="1">
      <alignment horizontal="right" vertical="center"/>
    </xf>
    <xf numFmtId="182" fontId="9" fillId="0" borderId="0" xfId="0" applyNumberFormat="1" applyFont="1" applyAlignment="1">
      <alignment horizontal="right" vertical="center"/>
    </xf>
    <xf numFmtId="182" fontId="2" fillId="0" borderId="0" xfId="0" applyNumberFormat="1" applyFont="1" applyAlignment="1">
      <alignment horizontal="right" vertical="center"/>
    </xf>
    <xf numFmtId="182" fontId="9" fillId="0" borderId="26" xfId="0" applyNumberFormat="1" applyFont="1" applyBorder="1" applyAlignment="1">
      <alignment horizontal="right" vertical="center"/>
    </xf>
    <xf numFmtId="182" fontId="2" fillId="0" borderId="26" xfId="0" applyNumberFormat="1" applyFont="1" applyBorder="1" applyAlignment="1">
      <alignment horizontal="right" vertical="center"/>
    </xf>
    <xf numFmtId="0" fontId="2" fillId="0" borderId="27" xfId="0" applyFont="1" applyBorder="1" applyAlignment="1">
      <alignment horizontal="left" vertical="center"/>
    </xf>
    <xf numFmtId="0" fontId="2" fillId="0" borderId="13" xfId="0" applyFont="1" applyBorder="1" applyAlignment="1">
      <alignment horizontal="left" vertical="center"/>
    </xf>
    <xf numFmtId="0" fontId="2" fillId="2" borderId="12" xfId="0" applyFont="1" applyFill="1" applyBorder="1" applyAlignment="1">
      <alignment horizontal="center" vertical="center"/>
    </xf>
    <xf numFmtId="0" fontId="2" fillId="2" borderId="13" xfId="0" applyFont="1" applyFill="1" applyBorder="1" applyAlignment="1">
      <alignment horizontal="center" vertical="center"/>
    </xf>
    <xf numFmtId="0" fontId="2" fillId="2" borderId="14" xfId="0" applyFont="1" applyFill="1" applyBorder="1" applyAlignment="1">
      <alignment horizontal="center" vertical="center"/>
    </xf>
    <xf numFmtId="0" fontId="2" fillId="0" borderId="29" xfId="0" applyFont="1" applyBorder="1" applyAlignment="1">
      <alignment horizontal="left" vertical="center"/>
    </xf>
    <xf numFmtId="0" fontId="2" fillId="0" borderId="30" xfId="0" applyFont="1" applyBorder="1" applyAlignment="1">
      <alignment horizontal="left" vertical="center"/>
    </xf>
    <xf numFmtId="0" fontId="2" fillId="0" borderId="31" xfId="0" applyFont="1" applyBorder="1" applyAlignment="1">
      <alignment horizontal="left" vertical="center"/>
    </xf>
    <xf numFmtId="0" fontId="2" fillId="0" borderId="35" xfId="0" applyFont="1" applyBorder="1" applyAlignment="1">
      <alignment horizontal="left" vertical="center"/>
    </xf>
    <xf numFmtId="0" fontId="2" fillId="0" borderId="36" xfId="0" applyFont="1" applyBorder="1" applyAlignment="1">
      <alignment horizontal="left" vertical="center"/>
    </xf>
    <xf numFmtId="0" fontId="2" fillId="0" borderId="37" xfId="0" applyFont="1" applyBorder="1" applyAlignment="1">
      <alignment horizontal="left" vertical="center"/>
    </xf>
    <xf numFmtId="183" fontId="2" fillId="0" borderId="0" xfId="0" applyNumberFormat="1" applyFont="1" applyAlignment="1">
      <alignment horizontal="left" vertical="center"/>
    </xf>
    <xf numFmtId="0" fontId="8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left" vertical="center"/>
    </xf>
    <xf numFmtId="0" fontId="2" fillId="0" borderId="48" xfId="0" applyFont="1" applyBorder="1" applyAlignment="1">
      <alignment horizontal="left" vertical="center"/>
    </xf>
    <xf numFmtId="0" fontId="2" fillId="0" borderId="49" xfId="0" applyFont="1" applyBorder="1" applyAlignment="1">
      <alignment horizontal="left" vertical="center"/>
    </xf>
    <xf numFmtId="0" fontId="2" fillId="2" borderId="12" xfId="0" applyFont="1" applyFill="1" applyBorder="1" applyAlignment="1">
      <alignment horizontal="right" vertical="center"/>
    </xf>
    <xf numFmtId="0" fontId="2" fillId="2" borderId="13" xfId="0" applyFont="1" applyFill="1" applyBorder="1" applyAlignment="1">
      <alignment horizontal="right" vertical="center"/>
    </xf>
    <xf numFmtId="0" fontId="2" fillId="2" borderId="14" xfId="0" applyFont="1" applyFill="1" applyBorder="1" applyAlignment="1">
      <alignment horizontal="right" vertical="center"/>
    </xf>
    <xf numFmtId="0" fontId="3" fillId="2" borderId="12" xfId="0" applyFont="1" applyFill="1" applyBorder="1" applyAlignment="1">
      <alignment horizontal="right" vertical="center"/>
    </xf>
    <xf numFmtId="0" fontId="3" fillId="2" borderId="13" xfId="0" applyFont="1" applyFill="1" applyBorder="1" applyAlignment="1">
      <alignment horizontal="right" vertical="center"/>
    </xf>
    <xf numFmtId="0" fontId="3" fillId="2" borderId="14" xfId="0" applyFont="1" applyFill="1" applyBorder="1" applyAlignment="1">
      <alignment horizontal="right" vertical="center"/>
    </xf>
    <xf numFmtId="0" fontId="2" fillId="2" borderId="15" xfId="0" applyFont="1" applyFill="1" applyBorder="1" applyAlignment="1">
      <alignment horizontal="right" vertical="center"/>
    </xf>
    <xf numFmtId="0" fontId="2" fillId="2" borderId="22" xfId="0" applyFont="1" applyFill="1" applyBorder="1" applyAlignment="1">
      <alignment horizontal="right" vertical="center"/>
    </xf>
    <xf numFmtId="0" fontId="2" fillId="2" borderId="23" xfId="0" applyFont="1" applyFill="1" applyBorder="1" applyAlignment="1">
      <alignment horizontal="right" vertical="center"/>
    </xf>
    <xf numFmtId="0" fontId="2" fillId="0" borderId="41" xfId="0" applyFont="1" applyBorder="1" applyAlignment="1">
      <alignment horizontal="left" vertical="center"/>
    </xf>
    <xf numFmtId="0" fontId="2" fillId="0" borderId="42" xfId="0" applyFont="1" applyBorder="1" applyAlignment="1">
      <alignment horizontal="left" vertical="center"/>
    </xf>
    <xf numFmtId="0" fontId="2" fillId="0" borderId="43" xfId="0" applyFont="1" applyBorder="1" applyAlignment="1">
      <alignment horizontal="left" vertical="center"/>
    </xf>
  </cellXfs>
  <cellStyles count="5">
    <cellStyle name="Normal 2" xfId="1" xr:uid="{FC9667CF-6AEE-49AC-9358-C4ABB691D48E}"/>
    <cellStyle name="Normal 3" xfId="4" xr:uid="{F485FACF-9226-4ECB-9169-0EB30F809F0F}"/>
    <cellStyle name="Normal 4" xfId="3" xr:uid="{69B4DCBD-4E85-497B-AE53-DF39F27A0527}"/>
    <cellStyle name="Normal 6" xfId="2" xr:uid="{372A1581-6772-4D5D-A2E4-D2567BB3D91A}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1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872308</xdr:colOff>
      <xdr:row>24</xdr:row>
      <xdr:rowOff>78223</xdr:rowOff>
    </xdr:from>
    <xdr:to>
      <xdr:col>5</xdr:col>
      <xdr:colOff>1589065</xdr:colOff>
      <xdr:row>27</xdr:row>
      <xdr:rowOff>56356</xdr:rowOff>
    </xdr:to>
    <xdr:sp macro="" textlink="">
      <xdr:nvSpPr>
        <xdr:cNvPr id="6" name="Callout: Line with Border and Accent Bar 1">
          <a:extLst>
            <a:ext uri="{FF2B5EF4-FFF2-40B4-BE49-F238E27FC236}">
              <a16:creationId xmlns:a16="http://schemas.microsoft.com/office/drawing/2014/main" id="{3FB80BBA-4186-4098-89FC-66368C74169C}"/>
            </a:ext>
          </a:extLst>
        </xdr:cNvPr>
        <xdr:cNvSpPr/>
      </xdr:nvSpPr>
      <xdr:spPr>
        <a:xfrm>
          <a:off x="3420246" y="5388411"/>
          <a:ext cx="1835944" cy="656789"/>
        </a:xfrm>
        <a:prstGeom prst="accentBorderCallout1">
          <a:avLst>
            <a:gd name="adj1" fmla="val 17272"/>
            <a:gd name="adj2" fmla="val -4202"/>
            <a:gd name="adj3" fmla="val -110557"/>
            <a:gd name="adj4" fmla="val -28613"/>
          </a:avLst>
        </a:prstGeom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>
              <a:solidFill>
                <a:srgbClr val="FFFFFF"/>
              </a:solidFill>
            </a:rPr>
            <a:t>適宜行を追加ください</a:t>
          </a:r>
        </a:p>
      </xdr:txBody>
    </xdr:sp>
    <xdr:clientData/>
  </xdr:twoCellAnchor>
  <xdr:twoCellAnchor>
    <xdr:from>
      <xdr:col>5</xdr:col>
      <xdr:colOff>730250</xdr:colOff>
      <xdr:row>48</xdr:row>
      <xdr:rowOff>171450</xdr:rowOff>
    </xdr:from>
    <xdr:to>
      <xdr:col>7</xdr:col>
      <xdr:colOff>44450</xdr:colOff>
      <xdr:row>51</xdr:row>
      <xdr:rowOff>130175</xdr:rowOff>
    </xdr:to>
    <xdr:sp macro="" textlink="">
      <xdr:nvSpPr>
        <xdr:cNvPr id="5" name="Callout: Line with Border and Accent Bar 4">
          <a:extLst>
            <a:ext uri="{FF2B5EF4-FFF2-40B4-BE49-F238E27FC236}">
              <a16:creationId xmlns:a16="http://schemas.microsoft.com/office/drawing/2014/main" id="{9A89BE64-74C3-4F24-8B5E-34DBB875617B}"/>
            </a:ext>
          </a:extLst>
        </xdr:cNvPr>
        <xdr:cNvSpPr/>
      </xdr:nvSpPr>
      <xdr:spPr>
        <a:xfrm>
          <a:off x="3286125" y="5286375"/>
          <a:ext cx="1847850" cy="644525"/>
        </a:xfrm>
        <a:prstGeom prst="accentBorderCallout1">
          <a:avLst>
            <a:gd name="adj1" fmla="val 17272"/>
            <a:gd name="adj2" fmla="val -4202"/>
            <a:gd name="adj3" fmla="val -121757"/>
            <a:gd name="adj4" fmla="val -39001"/>
          </a:avLst>
        </a:prstGeom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>
              <a:solidFill>
                <a:srgbClr val="FFFFFF"/>
              </a:solidFill>
            </a:rPr>
            <a:t>適宜行を追加ください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469899</xdr:colOff>
      <xdr:row>1</xdr:row>
      <xdr:rowOff>28575</xdr:rowOff>
    </xdr:from>
    <xdr:to>
      <xdr:col>9</xdr:col>
      <xdr:colOff>247649</xdr:colOff>
      <xdr:row>4</xdr:row>
      <xdr:rowOff>120650</xdr:rowOff>
    </xdr:to>
    <xdr:sp macro="" textlink="">
      <xdr:nvSpPr>
        <xdr:cNvPr id="2" name="Rectangle: Rounded Corners 1">
          <a:extLst>
            <a:ext uri="{FF2B5EF4-FFF2-40B4-BE49-F238E27FC236}">
              <a16:creationId xmlns:a16="http://schemas.microsoft.com/office/drawing/2014/main" id="{87F18E49-94DC-4374-A92F-F00CC378A7E4}"/>
            </a:ext>
          </a:extLst>
        </xdr:cNvPr>
        <xdr:cNvSpPr/>
      </xdr:nvSpPr>
      <xdr:spPr>
        <a:xfrm>
          <a:off x="4575174" y="257175"/>
          <a:ext cx="2406650" cy="777875"/>
        </a:xfrm>
        <a:prstGeom prst="roundRect">
          <a:avLst/>
        </a:prstGeom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/>
            <a:t>昼間・夜間時間帯の定義は会社により一部異なるため要確認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Osakagas-afb\0160000q\WINDOWS\TEMP\&#29123;&#26009;&#21336;&#20385;&#25512;&#31227;&#65288;&#22823;&#38442;&#12460;&#12473;&#25552;&#20986;&#65289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bcgcloudasp.sharepoint.com/sites/426277-06/Shared%20Documents/Case%20Team(106)/23.%20&#27161;&#28310;&#20181;&#27096;&#26360;/&#28165;&#25475;/&#24314;&#29289;&#28165;&#25475;_&#28165;&#25475;&#20181;&#27096;&#26908;&#35342;&#12527;&#12540;&#12463;&#12471;&#12540;&#12488;%20asof22051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単価"/>
      <sheetName val="頻度マスタ"/>
      <sheetName val="プルダウン選択用"/>
    </sheetNames>
    <sheetDataSet>
      <sheetData sheetId="0"/>
      <sheetData sheetId="1" refreshError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&gt;説明"/>
      <sheetName val="目的・利用方法"/>
      <sheetName val="&gt;ワークシート"/>
      <sheetName val="清掃仕様作成"/>
      <sheetName val="標準仕様書_建物清掃(定期清掃)_v1"/>
      <sheetName val="&gt;参考資料"/>
      <sheetName val="床面素材の例"/>
      <sheetName val="清掃手順"/>
      <sheetName val="&gt;マスタ(編集不可)"/>
      <sheetName val="清掃頻度_日常清掃"/>
      <sheetName val="清掃頻度_定期清掃"/>
      <sheetName val="プルダウン"/>
      <sheetName val="&gt;管理者向け"/>
      <sheetName val="メンテナンス方法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F221D1-A7D3-4CD3-A98E-7A4FEA65C73C}">
  <sheetPr>
    <pageSetUpPr fitToPage="1"/>
  </sheetPr>
  <dimension ref="A1:K46"/>
  <sheetViews>
    <sheetView showGridLines="0" zoomScale="85" zoomScaleNormal="85" workbookViewId="0">
      <selection sqref="A1:K1"/>
    </sheetView>
  </sheetViews>
  <sheetFormatPr defaultColWidth="8.59765625" defaultRowHeight="15" x14ac:dyDescent="0.45"/>
  <cols>
    <col min="1" max="8" width="8" style="1" customWidth="1"/>
    <col min="9" max="12" width="12.3984375" style="1" customWidth="1"/>
    <col min="13" max="16384" width="8.59765625" style="1"/>
  </cols>
  <sheetData>
    <row r="1" spans="1:11" ht="22.8" x14ac:dyDescent="0.45">
      <c r="A1" s="136" t="s">
        <v>0</v>
      </c>
      <c r="B1" s="136"/>
      <c r="C1" s="136"/>
      <c r="D1" s="136"/>
      <c r="E1" s="137"/>
      <c r="F1" s="137"/>
      <c r="G1" s="137"/>
      <c r="H1" s="137"/>
      <c r="I1" s="137"/>
      <c r="J1" s="137"/>
      <c r="K1" s="137"/>
    </row>
    <row r="2" spans="1:11" ht="16.5" customHeight="1" x14ac:dyDescent="0.45">
      <c r="A2" s="138"/>
      <c r="B2" s="138"/>
      <c r="C2" s="138"/>
      <c r="D2" s="138"/>
      <c r="E2" s="138"/>
      <c r="F2" s="138"/>
      <c r="G2" s="138"/>
      <c r="I2" s="116"/>
      <c r="J2" s="116"/>
      <c r="K2" s="116"/>
    </row>
    <row r="3" spans="1:11" ht="16.5" customHeight="1" x14ac:dyDescent="0.45">
      <c r="A3" s="138"/>
      <c r="B3" s="138"/>
      <c r="C3" s="138"/>
      <c r="D3" s="138"/>
      <c r="E3" s="138"/>
      <c r="F3" s="138"/>
      <c r="G3" s="138"/>
      <c r="I3" s="116"/>
      <c r="J3" s="116"/>
      <c r="K3" s="116"/>
    </row>
    <row r="4" spans="1:11" ht="16.5" customHeight="1" thickBot="1" x14ac:dyDescent="0.5">
      <c r="A4" s="115" t="s">
        <v>1</v>
      </c>
      <c r="B4" s="115"/>
      <c r="C4" s="115"/>
      <c r="D4" s="115"/>
      <c r="E4" s="115"/>
      <c r="F4" s="115"/>
      <c r="G4" s="115"/>
      <c r="I4" s="116" t="s">
        <v>2</v>
      </c>
      <c r="J4" s="116"/>
      <c r="K4" s="116"/>
    </row>
    <row r="5" spans="1:11" ht="16.5" customHeight="1" thickTop="1" x14ac:dyDescent="0.45">
      <c r="I5" s="116" t="s">
        <v>3</v>
      </c>
      <c r="J5" s="116"/>
      <c r="K5" s="116"/>
    </row>
    <row r="6" spans="1:11" ht="16.5" customHeight="1" thickBot="1" x14ac:dyDescent="0.5">
      <c r="A6" s="1" t="s">
        <v>4</v>
      </c>
      <c r="B6" s="1" t="s">
        <v>5</v>
      </c>
    </row>
    <row r="7" spans="1:11" ht="16.5" customHeight="1" thickTop="1" x14ac:dyDescent="0.45">
      <c r="A7" s="107"/>
      <c r="B7" s="107"/>
      <c r="C7" s="107"/>
      <c r="D7" s="107"/>
      <c r="E7" s="107"/>
      <c r="F7" s="107"/>
      <c r="G7" s="107"/>
      <c r="I7" s="1" t="s">
        <v>6</v>
      </c>
    </row>
    <row r="8" spans="1:11" ht="16.5" customHeight="1" x14ac:dyDescent="0.45">
      <c r="I8" s="1" t="s">
        <v>7</v>
      </c>
    </row>
    <row r="9" spans="1:11" ht="16.5" customHeight="1" x14ac:dyDescent="0.45">
      <c r="A9" s="1" t="s">
        <v>8</v>
      </c>
    </row>
    <row r="10" spans="1:11" ht="16.5" customHeight="1" x14ac:dyDescent="0.45">
      <c r="I10" s="15"/>
      <c r="J10" s="15"/>
      <c r="K10" s="15"/>
    </row>
    <row r="11" spans="1:11" ht="16.5" customHeight="1" x14ac:dyDescent="0.45">
      <c r="I11" s="12"/>
      <c r="J11" s="12"/>
      <c r="K11" s="12"/>
    </row>
    <row r="12" spans="1:11" ht="16.5" customHeight="1" x14ac:dyDescent="0.45">
      <c r="A12" s="1" t="s">
        <v>9</v>
      </c>
      <c r="F12" s="120">
        <v>1380000</v>
      </c>
      <c r="G12" s="121"/>
      <c r="I12" s="14"/>
      <c r="J12" s="14"/>
      <c r="K12" s="14"/>
    </row>
    <row r="13" spans="1:11" ht="16.5" customHeight="1" x14ac:dyDescent="0.45">
      <c r="A13" s="1" t="s">
        <v>10</v>
      </c>
      <c r="F13" s="120">
        <f>F12*10%</f>
        <v>138000</v>
      </c>
      <c r="G13" s="121"/>
    </row>
    <row r="14" spans="1:11" ht="16.5" customHeight="1" thickBot="1" x14ac:dyDescent="0.5">
      <c r="A14" s="74" t="s">
        <v>11</v>
      </c>
      <c r="B14" s="74"/>
      <c r="C14" s="74"/>
      <c r="D14" s="74"/>
      <c r="E14" s="74"/>
      <c r="F14" s="122">
        <f>SUM(F12:G13)</f>
        <v>1518000</v>
      </c>
      <c r="G14" s="123"/>
    </row>
    <row r="15" spans="1:11" ht="16.5" customHeight="1" thickTop="1" x14ac:dyDescent="0.45">
      <c r="I15" s="1" t="s">
        <v>12</v>
      </c>
    </row>
    <row r="16" spans="1:11" ht="16.5" customHeight="1" x14ac:dyDescent="0.45">
      <c r="A16" s="1" t="s">
        <v>13</v>
      </c>
      <c r="C16" s="135">
        <v>44652</v>
      </c>
      <c r="D16" s="135"/>
      <c r="I16" s="75" t="s">
        <v>14</v>
      </c>
      <c r="J16" s="124"/>
      <c r="K16" s="124"/>
    </row>
    <row r="17" spans="1:11" ht="16.5" customHeight="1" x14ac:dyDescent="0.45">
      <c r="A17" s="1" t="s">
        <v>15</v>
      </c>
      <c r="C17" s="135">
        <v>44651</v>
      </c>
      <c r="D17" s="135"/>
      <c r="I17" s="76" t="s">
        <v>16</v>
      </c>
      <c r="J17" s="125"/>
      <c r="K17" s="125"/>
    </row>
    <row r="18" spans="1:11" ht="16.5" customHeight="1" x14ac:dyDescent="0.45">
      <c r="A18" s="1" t="s">
        <v>17</v>
      </c>
      <c r="C18" s="135">
        <v>44651</v>
      </c>
      <c r="D18" s="135"/>
      <c r="I18" s="75" t="s">
        <v>18</v>
      </c>
      <c r="J18" s="125"/>
      <c r="K18" s="125"/>
    </row>
    <row r="19" spans="1:11" ht="16.5" customHeight="1" x14ac:dyDescent="0.45">
      <c r="A19" s="1" t="s">
        <v>19</v>
      </c>
      <c r="C19" s="139" t="s">
        <v>20</v>
      </c>
      <c r="D19" s="139"/>
    </row>
    <row r="20" spans="1:11" ht="16.5" customHeight="1" x14ac:dyDescent="0.45">
      <c r="A20" s="1" t="s">
        <v>21</v>
      </c>
      <c r="C20" s="89" t="s">
        <v>22</v>
      </c>
      <c r="D20" s="89"/>
    </row>
    <row r="21" spans="1:11" ht="16.5" customHeight="1" x14ac:dyDescent="0.45">
      <c r="A21" s="1" t="s">
        <v>23</v>
      </c>
      <c r="C21" s="135">
        <v>44620</v>
      </c>
      <c r="D21" s="135"/>
    </row>
    <row r="22" spans="1:11" ht="16.5" customHeight="1" x14ac:dyDescent="0.45"/>
    <row r="23" spans="1:11" ht="16.5" customHeight="1" x14ac:dyDescent="0.45"/>
    <row r="24" spans="1:11" ht="16.5" customHeight="1" x14ac:dyDescent="0.45">
      <c r="A24" s="90" t="s">
        <v>24</v>
      </c>
      <c r="B24" s="126" t="s">
        <v>25</v>
      </c>
      <c r="C24" s="127"/>
      <c r="D24" s="127"/>
      <c r="E24" s="127"/>
      <c r="F24" s="127"/>
      <c r="G24" s="127"/>
      <c r="H24" s="128"/>
      <c r="I24" s="3" t="s">
        <v>26</v>
      </c>
      <c r="J24" s="3" t="s">
        <v>27</v>
      </c>
      <c r="K24" s="3" t="s">
        <v>28</v>
      </c>
    </row>
    <row r="25" spans="1:11" ht="16.5" customHeight="1" x14ac:dyDescent="0.45">
      <c r="A25" s="77">
        <v>1</v>
      </c>
      <c r="B25" s="129" t="s">
        <v>29</v>
      </c>
      <c r="C25" s="130"/>
      <c r="D25" s="130"/>
      <c r="E25" s="130"/>
      <c r="F25" s="130"/>
      <c r="G25" s="130"/>
      <c r="H25" s="131"/>
      <c r="I25" s="78">
        <v>1</v>
      </c>
      <c r="J25" s="79">
        <v>1380000</v>
      </c>
      <c r="K25" s="80">
        <f>I25*J25</f>
        <v>1380000</v>
      </c>
    </row>
    <row r="26" spans="1:11" ht="16.5" customHeight="1" x14ac:dyDescent="0.45">
      <c r="A26" s="81">
        <v>2</v>
      </c>
      <c r="B26" s="132" t="s">
        <v>30</v>
      </c>
      <c r="C26" s="133"/>
      <c r="D26" s="133"/>
      <c r="E26" s="133"/>
      <c r="F26" s="133"/>
      <c r="G26" s="133"/>
      <c r="H26" s="134"/>
      <c r="I26" s="82"/>
      <c r="J26" s="82"/>
      <c r="K26" s="83"/>
    </row>
    <row r="27" spans="1:11" ht="16.5" customHeight="1" x14ac:dyDescent="0.45">
      <c r="A27" s="81">
        <v>3</v>
      </c>
      <c r="B27" s="132" t="s">
        <v>30</v>
      </c>
      <c r="C27" s="133"/>
      <c r="D27" s="133"/>
      <c r="E27" s="133"/>
      <c r="F27" s="133"/>
      <c r="G27" s="133"/>
      <c r="H27" s="134"/>
      <c r="I27" s="82"/>
      <c r="J27" s="82"/>
      <c r="K27" s="83"/>
    </row>
    <row r="28" spans="1:11" ht="16.5" customHeight="1" x14ac:dyDescent="0.45">
      <c r="A28" s="81">
        <v>4</v>
      </c>
      <c r="B28" s="98"/>
      <c r="C28" s="99"/>
      <c r="D28" s="99"/>
      <c r="E28" s="99"/>
      <c r="F28" s="99"/>
      <c r="G28" s="99"/>
      <c r="H28" s="100"/>
      <c r="I28" s="82"/>
      <c r="J28" s="82"/>
      <c r="K28" s="83"/>
    </row>
    <row r="29" spans="1:11" ht="16.5" customHeight="1" x14ac:dyDescent="0.45">
      <c r="A29" s="81">
        <v>5</v>
      </c>
      <c r="B29" s="98"/>
      <c r="C29" s="99"/>
      <c r="D29" s="99"/>
      <c r="E29" s="99"/>
      <c r="F29" s="99"/>
      <c r="G29" s="99"/>
      <c r="H29" s="100"/>
      <c r="I29" s="82"/>
      <c r="J29" s="82"/>
      <c r="K29" s="83"/>
    </row>
    <row r="30" spans="1:11" ht="16.5" customHeight="1" x14ac:dyDescent="0.45">
      <c r="A30" s="81">
        <v>6</v>
      </c>
      <c r="B30" s="98"/>
      <c r="C30" s="99"/>
      <c r="D30" s="99"/>
      <c r="E30" s="99"/>
      <c r="F30" s="99"/>
      <c r="G30" s="99"/>
      <c r="H30" s="100"/>
      <c r="I30" s="82"/>
      <c r="J30" s="82"/>
      <c r="K30" s="83"/>
    </row>
    <row r="31" spans="1:11" ht="16.5" customHeight="1" x14ac:dyDescent="0.45">
      <c r="A31" s="81"/>
      <c r="B31" s="117" t="s">
        <v>31</v>
      </c>
      <c r="C31" s="118"/>
      <c r="D31" s="118"/>
      <c r="E31" s="118"/>
      <c r="F31" s="118"/>
      <c r="G31" s="118"/>
      <c r="H31" s="119"/>
      <c r="I31" s="82"/>
      <c r="J31" s="82"/>
      <c r="K31" s="83"/>
    </row>
    <row r="32" spans="1:11" ht="16.5" customHeight="1" x14ac:dyDescent="0.45">
      <c r="A32" s="101"/>
      <c r="B32" s="140"/>
      <c r="C32" s="141"/>
      <c r="D32" s="141"/>
      <c r="E32" s="141"/>
      <c r="F32" s="141"/>
      <c r="G32" s="141"/>
      <c r="H32" s="134"/>
      <c r="I32" s="82"/>
      <c r="J32" s="82"/>
      <c r="K32" s="83"/>
    </row>
    <row r="33" spans="1:11" ht="16.5" customHeight="1" x14ac:dyDescent="0.45">
      <c r="A33" s="87"/>
      <c r="B33" s="87"/>
      <c r="C33" s="87"/>
      <c r="D33" s="87"/>
      <c r="E33" s="87"/>
      <c r="F33" s="87"/>
      <c r="G33" s="102"/>
      <c r="H33" s="148" t="s">
        <v>32</v>
      </c>
      <c r="I33" s="149"/>
      <c r="J33" s="150"/>
      <c r="K33" s="105">
        <f>SUM(K25:K32)</f>
        <v>1380000</v>
      </c>
    </row>
    <row r="34" spans="1:11" ht="16.5" customHeight="1" x14ac:dyDescent="0.45">
      <c r="B34" s="89"/>
      <c r="C34" s="89"/>
      <c r="D34" s="89"/>
      <c r="E34" s="89"/>
      <c r="F34" s="89"/>
      <c r="G34" s="103"/>
      <c r="H34" s="67"/>
      <c r="I34" s="68"/>
      <c r="J34" s="69" t="s">
        <v>33</v>
      </c>
      <c r="K34" s="106">
        <v>138000</v>
      </c>
    </row>
    <row r="35" spans="1:11" ht="16.5" customHeight="1" x14ac:dyDescent="0.45">
      <c r="G35" s="104"/>
      <c r="H35" s="67"/>
      <c r="I35" s="68"/>
      <c r="J35" s="69" t="s">
        <v>34</v>
      </c>
      <c r="K35" s="106">
        <v>0</v>
      </c>
    </row>
    <row r="36" spans="1:11" ht="16.5" customHeight="1" x14ac:dyDescent="0.45">
      <c r="G36" s="104"/>
      <c r="H36" s="142" t="s">
        <v>35</v>
      </c>
      <c r="I36" s="143"/>
      <c r="J36" s="144"/>
      <c r="K36" s="106">
        <f>K34*0.1</f>
        <v>13800</v>
      </c>
    </row>
    <row r="37" spans="1:11" x14ac:dyDescent="0.45">
      <c r="E37" s="89"/>
      <c r="F37" s="89"/>
      <c r="G37" s="103"/>
      <c r="H37" s="145" t="s">
        <v>36</v>
      </c>
      <c r="I37" s="146"/>
      <c r="J37" s="147"/>
      <c r="K37" s="106">
        <f>SUM(K34:K36)</f>
        <v>151800</v>
      </c>
    </row>
    <row r="38" spans="1:11" x14ac:dyDescent="0.45">
      <c r="E38" s="89"/>
      <c r="F38" s="89"/>
      <c r="G38" s="89"/>
      <c r="H38" s="89"/>
    </row>
    <row r="39" spans="1:11" x14ac:dyDescent="0.45">
      <c r="E39" s="89"/>
      <c r="F39" s="89"/>
      <c r="G39" s="89"/>
      <c r="H39" s="89"/>
    </row>
    <row r="40" spans="1:11" x14ac:dyDescent="0.45">
      <c r="E40" s="89"/>
      <c r="F40" s="89"/>
      <c r="G40" s="89"/>
      <c r="H40" s="89"/>
    </row>
    <row r="41" spans="1:11" x14ac:dyDescent="0.45">
      <c r="A41" s="1" t="s">
        <v>37</v>
      </c>
      <c r="E41" s="89"/>
      <c r="F41" s="89"/>
      <c r="G41" s="89"/>
      <c r="H41" s="89"/>
    </row>
    <row r="42" spans="1:11" x14ac:dyDescent="0.45">
      <c r="A42" s="1" t="s">
        <v>38</v>
      </c>
      <c r="E42" s="89"/>
      <c r="F42" s="89"/>
      <c r="G42" s="89"/>
      <c r="H42" s="89"/>
    </row>
    <row r="43" spans="1:11" x14ac:dyDescent="0.45">
      <c r="E43" s="139"/>
      <c r="F43" s="139"/>
      <c r="G43" s="139"/>
      <c r="H43" s="139"/>
    </row>
    <row r="44" spans="1:11" x14ac:dyDescent="0.45">
      <c r="E44" s="139"/>
      <c r="F44" s="139"/>
      <c r="G44" s="139"/>
      <c r="H44" s="139"/>
    </row>
    <row r="45" spans="1:11" x14ac:dyDescent="0.45">
      <c r="E45" s="139"/>
      <c r="F45" s="139"/>
      <c r="G45" s="139"/>
      <c r="H45" s="139"/>
    </row>
    <row r="46" spans="1:11" x14ac:dyDescent="0.45">
      <c r="E46" s="139"/>
      <c r="F46" s="139"/>
      <c r="G46" s="139"/>
      <c r="H46" s="139"/>
    </row>
  </sheetData>
  <mergeCells count="32">
    <mergeCell ref="C18:D18"/>
    <mergeCell ref="C19:D19"/>
    <mergeCell ref="C21:D21"/>
    <mergeCell ref="E45:H45"/>
    <mergeCell ref="E46:H46"/>
    <mergeCell ref="B32:H32"/>
    <mergeCell ref="E43:H43"/>
    <mergeCell ref="E44:H44"/>
    <mergeCell ref="H36:J36"/>
    <mergeCell ref="H37:J37"/>
    <mergeCell ref="H33:J33"/>
    <mergeCell ref="A1:K1"/>
    <mergeCell ref="A2:G2"/>
    <mergeCell ref="I2:K2"/>
    <mergeCell ref="A3:G3"/>
    <mergeCell ref="I3:K3"/>
    <mergeCell ref="A4:G4"/>
    <mergeCell ref="I4:K4"/>
    <mergeCell ref="B31:H31"/>
    <mergeCell ref="I5:K5"/>
    <mergeCell ref="F12:G12"/>
    <mergeCell ref="F13:G13"/>
    <mergeCell ref="F14:G14"/>
    <mergeCell ref="J16:K16"/>
    <mergeCell ref="J17:K17"/>
    <mergeCell ref="J18:K18"/>
    <mergeCell ref="B24:H24"/>
    <mergeCell ref="B25:H25"/>
    <mergeCell ref="B26:H26"/>
    <mergeCell ref="B27:H27"/>
    <mergeCell ref="C16:D16"/>
    <mergeCell ref="C17:D17"/>
  </mergeCells>
  <phoneticPr fontId="1"/>
  <pageMargins left="0.70866141732283472" right="0.70866141732283472" top="0.74803149606299213" bottom="0.74803149606299213" header="0.31496062992125984" footer="0.31496062992125984"/>
  <pageSetup paperSize="9" scale="79" fitToHeight="0"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4B6F8E-582F-4FDF-8E44-38844D36ED18}">
  <sheetPr>
    <pageSetUpPr fitToPage="1"/>
  </sheetPr>
  <dimension ref="A1:H34"/>
  <sheetViews>
    <sheetView showGridLines="0" tabSelected="1" workbookViewId="0">
      <selection activeCell="H13" sqref="H13:H14"/>
    </sheetView>
  </sheetViews>
  <sheetFormatPr defaultColWidth="8.59765625" defaultRowHeight="15" x14ac:dyDescent="0.45"/>
  <cols>
    <col min="1" max="5" width="8" style="1" customWidth="1"/>
    <col min="6" max="6" width="25.5" style="1" customWidth="1"/>
    <col min="7" max="7" width="26.09765625" style="1" customWidth="1"/>
    <col min="8" max="8" width="27" style="1" customWidth="1"/>
    <col min="9" max="9" width="12.3984375" style="1" customWidth="1"/>
    <col min="10" max="16384" width="8.59765625" style="1"/>
  </cols>
  <sheetData>
    <row r="1" spans="1:8" x14ac:dyDescent="0.45">
      <c r="G1" s="64" t="str" cm="1">
        <f t="array" aca="1" ref="G1" ca="1">RIGHT(CELL("filename",A1),LEN(CELL("filename",A1))-FIND("]",CELL("filename",A1)))</f>
        <v>様式A_別紙(見積前提条件等)</v>
      </c>
      <c r="H1" s="65"/>
    </row>
    <row r="2" spans="1:8" x14ac:dyDescent="0.45">
      <c r="G2" s="71" t="s">
        <v>39</v>
      </c>
      <c r="H2" s="72" t="s">
        <v>40</v>
      </c>
    </row>
    <row r="3" spans="1:8" ht="15.6" thickBot="1" x14ac:dyDescent="0.5">
      <c r="G3" s="73"/>
      <c r="H3" s="66"/>
    </row>
    <row r="4" spans="1:8" x14ac:dyDescent="0.45">
      <c r="A4" s="138"/>
      <c r="B4" s="138"/>
      <c r="C4" s="138"/>
      <c r="D4" s="138"/>
      <c r="E4" s="138"/>
      <c r="F4" s="138"/>
      <c r="H4" s="2"/>
    </row>
    <row r="5" spans="1:8" x14ac:dyDescent="0.45">
      <c r="A5" s="138"/>
      <c r="B5" s="138"/>
      <c r="C5" s="138"/>
      <c r="D5" s="138"/>
      <c r="E5" s="138"/>
      <c r="F5" s="138"/>
      <c r="H5" s="2"/>
    </row>
    <row r="6" spans="1:8" x14ac:dyDescent="0.45">
      <c r="A6" s="138"/>
      <c r="B6" s="138"/>
      <c r="C6" s="138"/>
      <c r="D6" s="138"/>
      <c r="E6" s="138"/>
      <c r="F6" s="138"/>
      <c r="H6" s="2" t="s">
        <v>2</v>
      </c>
    </row>
    <row r="7" spans="1:8" x14ac:dyDescent="0.45">
      <c r="H7" s="2" t="s">
        <v>3</v>
      </c>
    </row>
    <row r="8" spans="1:8" ht="15.6" thickBot="1" x14ac:dyDescent="0.5">
      <c r="A8" s="74" t="s">
        <v>4</v>
      </c>
      <c r="B8" s="74" t="s">
        <v>5</v>
      </c>
      <c r="C8" s="74"/>
      <c r="D8" s="74"/>
      <c r="E8" s="74"/>
      <c r="F8" s="74"/>
    </row>
    <row r="9" spans="1:8" ht="15.6" thickTop="1" x14ac:dyDescent="0.45"/>
    <row r="13" spans="1:8" x14ac:dyDescent="0.45">
      <c r="A13" s="90" t="s">
        <v>24</v>
      </c>
      <c r="B13" s="126" t="s">
        <v>41</v>
      </c>
      <c r="C13" s="127"/>
      <c r="D13" s="127"/>
      <c r="E13" s="127"/>
      <c r="F13" s="127"/>
      <c r="G13" s="128"/>
      <c r="H13" s="3" t="s">
        <v>42</v>
      </c>
    </row>
    <row r="14" spans="1:8" x14ac:dyDescent="0.45">
      <c r="A14" s="77">
        <v>1</v>
      </c>
      <c r="B14" s="129"/>
      <c r="C14" s="130"/>
      <c r="D14" s="130"/>
      <c r="E14" s="130"/>
      <c r="F14" s="130"/>
      <c r="G14" s="131"/>
      <c r="H14" s="80"/>
    </row>
    <row r="15" spans="1:8" x14ac:dyDescent="0.45">
      <c r="A15" s="81">
        <v>2</v>
      </c>
      <c r="B15" s="132"/>
      <c r="C15" s="133"/>
      <c r="D15" s="133"/>
      <c r="E15" s="133"/>
      <c r="F15" s="133"/>
      <c r="G15" s="134"/>
      <c r="H15" s="83"/>
    </row>
    <row r="16" spans="1:8" x14ac:dyDescent="0.45">
      <c r="A16" s="81">
        <v>3</v>
      </c>
      <c r="B16" s="132"/>
      <c r="C16" s="133"/>
      <c r="D16" s="133"/>
      <c r="E16" s="133"/>
      <c r="F16" s="133"/>
      <c r="G16" s="134"/>
      <c r="H16" s="83"/>
    </row>
    <row r="17" spans="1:8" x14ac:dyDescent="0.45">
      <c r="A17" s="81"/>
      <c r="B17" s="117"/>
      <c r="C17" s="118"/>
      <c r="D17" s="118"/>
      <c r="E17" s="118"/>
      <c r="F17" s="118"/>
      <c r="G17" s="119"/>
      <c r="H17" s="83"/>
    </row>
    <row r="18" spans="1:8" x14ac:dyDescent="0.45">
      <c r="A18" s="81"/>
      <c r="B18" s="117"/>
      <c r="C18" s="118"/>
      <c r="D18" s="118"/>
      <c r="E18" s="118"/>
      <c r="F18" s="118"/>
      <c r="G18" s="119"/>
      <c r="H18" s="83"/>
    </row>
    <row r="19" spans="1:8" x14ac:dyDescent="0.45">
      <c r="A19" s="81"/>
      <c r="B19" s="117"/>
      <c r="C19" s="118"/>
      <c r="D19" s="118"/>
      <c r="E19" s="118"/>
      <c r="F19" s="118"/>
      <c r="G19" s="119"/>
      <c r="H19" s="83"/>
    </row>
    <row r="20" spans="1:8" x14ac:dyDescent="0.45">
      <c r="A20" s="81"/>
      <c r="B20" s="117"/>
      <c r="C20" s="118"/>
      <c r="D20" s="118"/>
      <c r="E20" s="118"/>
      <c r="F20" s="118"/>
      <c r="G20" s="119"/>
      <c r="H20" s="83"/>
    </row>
    <row r="21" spans="1:8" x14ac:dyDescent="0.45">
      <c r="A21" s="81"/>
      <c r="B21" s="117"/>
      <c r="C21" s="118"/>
      <c r="D21" s="118"/>
      <c r="E21" s="118"/>
      <c r="F21" s="118"/>
      <c r="G21" s="119"/>
      <c r="H21" s="83"/>
    </row>
    <row r="22" spans="1:8" x14ac:dyDescent="0.45">
      <c r="A22" s="81"/>
      <c r="B22" s="117"/>
      <c r="C22" s="118"/>
      <c r="D22" s="118"/>
      <c r="E22" s="118"/>
      <c r="F22" s="118"/>
      <c r="G22" s="119"/>
      <c r="H22" s="83"/>
    </row>
    <row r="23" spans="1:8" x14ac:dyDescent="0.45">
      <c r="A23" s="81"/>
      <c r="B23" s="117"/>
      <c r="C23" s="118"/>
      <c r="D23" s="118"/>
      <c r="E23" s="118"/>
      <c r="F23" s="118"/>
      <c r="G23" s="119"/>
      <c r="H23" s="83"/>
    </row>
    <row r="24" spans="1:8" x14ac:dyDescent="0.45">
      <c r="A24" s="81"/>
      <c r="B24" s="117"/>
      <c r="C24" s="118"/>
      <c r="D24" s="118"/>
      <c r="E24" s="118"/>
      <c r="F24" s="118"/>
      <c r="G24" s="119"/>
      <c r="H24" s="83"/>
    </row>
    <row r="25" spans="1:8" x14ac:dyDescent="0.45">
      <c r="A25" s="81"/>
      <c r="B25" s="132"/>
      <c r="C25" s="133"/>
      <c r="D25" s="133"/>
      <c r="E25" s="133"/>
      <c r="F25" s="133"/>
      <c r="G25" s="134"/>
      <c r="H25" s="84"/>
    </row>
    <row r="26" spans="1:8" x14ac:dyDescent="0.45">
      <c r="A26" s="85"/>
      <c r="B26" s="151"/>
      <c r="C26" s="152"/>
      <c r="D26" s="152"/>
      <c r="E26" s="152"/>
      <c r="F26" s="152"/>
      <c r="G26" s="153"/>
      <c r="H26" s="86"/>
    </row>
    <row r="27" spans="1:8" x14ac:dyDescent="0.45">
      <c r="A27" s="87"/>
      <c r="B27" s="87"/>
      <c r="C27" s="87"/>
      <c r="D27" s="87"/>
      <c r="E27" s="88"/>
      <c r="F27" s="88"/>
      <c r="G27" s="88"/>
      <c r="H27" s="87"/>
    </row>
    <row r="28" spans="1:8" x14ac:dyDescent="0.45">
      <c r="E28" s="89"/>
      <c r="F28" s="89"/>
      <c r="G28" s="89"/>
    </row>
    <row r="29" spans="1:8" x14ac:dyDescent="0.45">
      <c r="E29" s="89"/>
      <c r="F29" s="89"/>
      <c r="G29" s="89"/>
    </row>
    <row r="30" spans="1:8" x14ac:dyDescent="0.45">
      <c r="E30" s="89"/>
      <c r="F30" s="89"/>
      <c r="G30" s="89"/>
    </row>
    <row r="31" spans="1:8" x14ac:dyDescent="0.45">
      <c r="E31" s="139"/>
      <c r="F31" s="139"/>
      <c r="G31" s="139"/>
    </row>
    <row r="32" spans="1:8" x14ac:dyDescent="0.45">
      <c r="E32" s="139"/>
      <c r="F32" s="139"/>
      <c r="G32" s="139"/>
    </row>
    <row r="33" spans="5:7" x14ac:dyDescent="0.45">
      <c r="E33" s="139"/>
      <c r="F33" s="139"/>
      <c r="G33" s="139"/>
    </row>
    <row r="34" spans="5:7" x14ac:dyDescent="0.45">
      <c r="E34" s="139"/>
      <c r="F34" s="139"/>
      <c r="G34" s="139"/>
    </row>
  </sheetData>
  <mergeCells count="21">
    <mergeCell ref="E32:G32"/>
    <mergeCell ref="E33:G33"/>
    <mergeCell ref="E34:G34"/>
    <mergeCell ref="B22:G22"/>
    <mergeCell ref="B23:G23"/>
    <mergeCell ref="B24:G24"/>
    <mergeCell ref="B25:G25"/>
    <mergeCell ref="B26:G26"/>
    <mergeCell ref="E31:G31"/>
    <mergeCell ref="B21:G21"/>
    <mergeCell ref="A4:F4"/>
    <mergeCell ref="A5:F5"/>
    <mergeCell ref="A6:F6"/>
    <mergeCell ref="B13:G13"/>
    <mergeCell ref="B14:G14"/>
    <mergeCell ref="B15:G15"/>
    <mergeCell ref="B16:G16"/>
    <mergeCell ref="B17:G17"/>
    <mergeCell ref="B18:G18"/>
    <mergeCell ref="B19:G19"/>
    <mergeCell ref="B20:G20"/>
  </mergeCells>
  <phoneticPr fontId="1"/>
  <pageMargins left="0.70866141732283472" right="0.70866141732283472" top="0.74803149606299213" bottom="0.74803149606299213" header="0.31496062992125984" footer="0.31496062992125984"/>
  <pageSetup paperSize="9" scale="67" fitToHeight="0" orientation="portrait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A33F10-4094-4CBC-BCFC-055ADE8AE2E6}">
  <sheetPr>
    <pageSetUpPr fitToPage="1"/>
  </sheetPr>
  <dimension ref="A1:N53"/>
  <sheetViews>
    <sheetView showGridLines="0" zoomScale="80" zoomScaleNormal="80" zoomScaleSheetLayoutView="55" workbookViewId="0">
      <selection activeCell="L41" sqref="L41"/>
    </sheetView>
  </sheetViews>
  <sheetFormatPr defaultColWidth="9" defaultRowHeight="15" x14ac:dyDescent="0.45"/>
  <cols>
    <col min="1" max="1" width="1.5" style="1" customWidth="1"/>
    <col min="2" max="2" width="3.59765625" style="1" bestFit="1" customWidth="1"/>
    <col min="3" max="3" width="11.09765625" style="1" customWidth="1"/>
    <col min="4" max="5" width="14.69921875" style="1" customWidth="1"/>
    <col min="6" max="6" width="22.19921875" style="1" customWidth="1"/>
    <col min="7" max="7" width="10.69921875" style="1" customWidth="1"/>
    <col min="8" max="8" width="12.19921875" style="36" bestFit="1" customWidth="1"/>
    <col min="9" max="10" width="10.69921875" style="1" customWidth="1"/>
    <col min="11" max="11" width="8.69921875" style="1" customWidth="1"/>
    <col min="12" max="12" width="23.3984375" style="1" customWidth="1"/>
    <col min="13" max="13" width="29.69921875" style="1" customWidth="1"/>
    <col min="14" max="14" width="1.09765625" style="1" customWidth="1"/>
    <col min="15" max="16384" width="9" style="1"/>
  </cols>
  <sheetData>
    <row r="1" spans="1:14" ht="22.5" customHeight="1" x14ac:dyDescent="0.45">
      <c r="A1" s="30"/>
      <c r="B1" s="30"/>
      <c r="C1" s="30"/>
      <c r="L1" s="64" t="str" cm="1">
        <f t="array" aca="1" ref="L1" ca="1">RIGHT(CELL("filename",A1),LEN(CELL("filename",A1))-FIND("]",CELL("filename",A1)))</f>
        <v>様式B_人工系</v>
      </c>
      <c r="M1" s="65"/>
      <c r="N1" s="2"/>
    </row>
    <row r="2" spans="1:14" x14ac:dyDescent="0.45">
      <c r="B2" s="20" t="s">
        <v>43</v>
      </c>
      <c r="C2" s="20" t="s">
        <v>44</v>
      </c>
      <c r="L2" s="71" t="s">
        <v>39</v>
      </c>
      <c r="M2" s="72" t="s">
        <v>45</v>
      </c>
    </row>
    <row r="3" spans="1:14" ht="15.6" thickBot="1" x14ac:dyDescent="0.5">
      <c r="B3" s="20" t="s">
        <v>43</v>
      </c>
      <c r="C3" s="20" t="s">
        <v>46</v>
      </c>
      <c r="L3" s="73" t="s">
        <v>47</v>
      </c>
      <c r="M3" s="66">
        <f>L28</f>
        <v>45636800</v>
      </c>
    </row>
    <row r="4" spans="1:14" x14ac:dyDescent="0.45">
      <c r="B4" s="20"/>
      <c r="C4" s="20"/>
    </row>
    <row r="6" spans="1:14" x14ac:dyDescent="0.45">
      <c r="B6" s="30" t="s">
        <v>48</v>
      </c>
      <c r="C6" s="30" t="s">
        <v>49</v>
      </c>
    </row>
    <row r="7" spans="1:14" ht="18" customHeight="1" x14ac:dyDescent="0.45">
      <c r="C7" s="3" t="s">
        <v>50</v>
      </c>
      <c r="D7" s="3" t="s">
        <v>51</v>
      </c>
      <c r="E7" s="3" t="s">
        <v>52</v>
      </c>
      <c r="F7" s="3" t="s">
        <v>53</v>
      </c>
      <c r="G7" s="3" t="s">
        <v>54</v>
      </c>
      <c r="H7" s="37" t="s">
        <v>55</v>
      </c>
      <c r="I7" s="3" t="s">
        <v>56</v>
      </c>
      <c r="J7" s="3" t="s">
        <v>57</v>
      </c>
      <c r="K7" s="3" t="s">
        <v>58</v>
      </c>
      <c r="L7" s="3" t="s">
        <v>59</v>
      </c>
      <c r="M7" s="3" t="s">
        <v>42</v>
      </c>
    </row>
    <row r="8" spans="1:14" ht="18" customHeight="1" x14ac:dyDescent="0.45">
      <c r="C8" s="15" t="s">
        <v>60</v>
      </c>
      <c r="D8" s="15" t="s">
        <v>61</v>
      </c>
      <c r="E8" s="15" t="s">
        <v>62</v>
      </c>
      <c r="F8" s="15" t="s">
        <v>63</v>
      </c>
      <c r="G8" s="5">
        <v>50000</v>
      </c>
      <c r="H8" s="38"/>
      <c r="I8" s="6"/>
      <c r="J8" s="6"/>
      <c r="K8" s="6"/>
      <c r="L8" s="7">
        <f>G8</f>
        <v>50000</v>
      </c>
      <c r="M8" s="4"/>
    </row>
    <row r="9" spans="1:14" ht="18" customHeight="1" thickBot="1" x14ac:dyDescent="0.5">
      <c r="C9" s="29"/>
      <c r="D9" s="29"/>
      <c r="E9" s="8"/>
      <c r="F9" s="8"/>
      <c r="G9" s="9"/>
      <c r="H9" s="39"/>
      <c r="I9" s="10"/>
      <c r="J9" s="10"/>
      <c r="K9" s="21"/>
      <c r="L9" s="11"/>
      <c r="M9" s="8"/>
    </row>
    <row r="10" spans="1:14" ht="18" customHeight="1" thickTop="1" x14ac:dyDescent="0.45">
      <c r="C10" s="24"/>
      <c r="D10" s="24"/>
      <c r="E10" s="34"/>
      <c r="F10" s="25"/>
      <c r="G10" s="26"/>
      <c r="H10" s="40"/>
      <c r="I10" s="27"/>
      <c r="J10" s="27"/>
      <c r="K10" s="28" t="s">
        <v>32</v>
      </c>
      <c r="L10" s="33">
        <f>SUM(L8:L9)</f>
        <v>50000</v>
      </c>
      <c r="M10" s="32"/>
    </row>
    <row r="11" spans="1:14" ht="18" customHeight="1" x14ac:dyDescent="0.45">
      <c r="C11" s="15" t="s">
        <v>64</v>
      </c>
      <c r="D11" s="15" t="s">
        <v>65</v>
      </c>
      <c r="E11" s="4" t="s">
        <v>62</v>
      </c>
      <c r="F11" s="4" t="s">
        <v>66</v>
      </c>
      <c r="G11" s="5">
        <v>2000</v>
      </c>
      <c r="H11" s="38">
        <v>7.75</v>
      </c>
      <c r="I11" s="6">
        <v>200</v>
      </c>
      <c r="J11" s="35"/>
      <c r="K11" s="6">
        <v>1</v>
      </c>
      <c r="L11" s="7">
        <f>G11*H11*I11*K11</f>
        <v>3100000</v>
      </c>
      <c r="M11" s="4"/>
    </row>
    <row r="12" spans="1:14" ht="18" customHeight="1" x14ac:dyDescent="0.45">
      <c r="C12" s="12"/>
      <c r="D12" s="12"/>
      <c r="E12" s="4" t="s">
        <v>67</v>
      </c>
      <c r="F12" s="4" t="s">
        <v>68</v>
      </c>
      <c r="G12" s="5">
        <v>1800</v>
      </c>
      <c r="H12" s="38">
        <v>7.75</v>
      </c>
      <c r="I12" s="6">
        <v>200</v>
      </c>
      <c r="J12" s="35"/>
      <c r="K12" s="6">
        <v>1</v>
      </c>
      <c r="L12" s="7">
        <f>G12*H12*I12*K12</f>
        <v>2790000</v>
      </c>
      <c r="M12" s="4"/>
    </row>
    <row r="13" spans="1:14" ht="18" customHeight="1" x14ac:dyDescent="0.45">
      <c r="C13" s="12"/>
      <c r="D13" s="12"/>
      <c r="E13" s="4" t="s">
        <v>67</v>
      </c>
      <c r="F13" s="4" t="s">
        <v>69</v>
      </c>
      <c r="G13" s="5">
        <v>1500</v>
      </c>
      <c r="H13" s="38">
        <v>7.75</v>
      </c>
      <c r="I13" s="6">
        <v>200</v>
      </c>
      <c r="J13" s="35"/>
      <c r="K13" s="6">
        <v>5</v>
      </c>
      <c r="L13" s="7">
        <f>G13*H13*I13*K13</f>
        <v>11625000</v>
      </c>
      <c r="M13" s="4"/>
    </row>
    <row r="14" spans="1:14" ht="18" customHeight="1" x14ac:dyDescent="0.45">
      <c r="C14" s="12"/>
      <c r="D14" s="12"/>
      <c r="E14" s="4" t="s">
        <v>70</v>
      </c>
      <c r="F14" s="4" t="s">
        <v>68</v>
      </c>
      <c r="G14" s="5">
        <v>1800</v>
      </c>
      <c r="H14" s="38">
        <v>7.75</v>
      </c>
      <c r="I14" s="6">
        <v>200</v>
      </c>
      <c r="J14" s="35"/>
      <c r="K14" s="6">
        <v>1</v>
      </c>
      <c r="L14" s="7">
        <f t="shared" ref="L14:L15" si="0">G14*H14*I14*K14</f>
        <v>2790000</v>
      </c>
      <c r="M14" s="4"/>
    </row>
    <row r="15" spans="1:14" ht="18" customHeight="1" x14ac:dyDescent="0.45">
      <c r="C15" s="12"/>
      <c r="D15" s="12"/>
      <c r="E15" s="4" t="s">
        <v>70</v>
      </c>
      <c r="F15" s="4" t="s">
        <v>69</v>
      </c>
      <c r="G15" s="5">
        <v>1500</v>
      </c>
      <c r="H15" s="38">
        <v>7.75</v>
      </c>
      <c r="I15" s="6">
        <v>200</v>
      </c>
      <c r="J15" s="35"/>
      <c r="K15" s="6">
        <v>7</v>
      </c>
      <c r="L15" s="7">
        <f t="shared" si="0"/>
        <v>16275000</v>
      </c>
      <c r="M15" s="4"/>
    </row>
    <row r="16" spans="1:14" ht="18" customHeight="1" thickBot="1" x14ac:dyDescent="0.5">
      <c r="C16" s="12"/>
      <c r="D16" s="12"/>
      <c r="E16" s="4"/>
      <c r="F16" s="4"/>
      <c r="G16" s="5"/>
      <c r="H16" s="38"/>
      <c r="I16" s="6"/>
      <c r="J16" s="6"/>
      <c r="K16" s="6"/>
      <c r="L16" s="7"/>
      <c r="M16" s="4"/>
    </row>
    <row r="17" spans="2:13" ht="18" customHeight="1" thickTop="1" x14ac:dyDescent="0.45">
      <c r="C17" s="12"/>
      <c r="D17" s="24"/>
      <c r="E17" s="34"/>
      <c r="F17" s="25"/>
      <c r="G17" s="26"/>
      <c r="H17" s="40"/>
      <c r="I17" s="27"/>
      <c r="J17" s="27"/>
      <c r="K17" s="28" t="s">
        <v>32</v>
      </c>
      <c r="L17" s="31">
        <f>SUM(L11:L16)</f>
        <v>36580000</v>
      </c>
      <c r="M17" s="32"/>
    </row>
    <row r="18" spans="2:13" ht="18" customHeight="1" x14ac:dyDescent="0.45">
      <c r="C18" s="12"/>
      <c r="D18" s="15" t="s">
        <v>71</v>
      </c>
      <c r="E18" s="4" t="s">
        <v>62</v>
      </c>
      <c r="F18" s="4" t="s">
        <v>72</v>
      </c>
      <c r="G18" s="5">
        <v>100000</v>
      </c>
      <c r="H18" s="38"/>
      <c r="I18" s="6"/>
      <c r="J18" s="6">
        <v>12</v>
      </c>
      <c r="K18" s="6"/>
      <c r="L18" s="7">
        <f>G18*J18</f>
        <v>1200000</v>
      </c>
      <c r="M18" s="4"/>
    </row>
    <row r="19" spans="2:13" ht="18" customHeight="1" thickBot="1" x14ac:dyDescent="0.5">
      <c r="C19" s="12"/>
      <c r="D19" s="29"/>
      <c r="E19" s="4"/>
      <c r="F19" s="15"/>
      <c r="G19" s="16"/>
      <c r="H19" s="41"/>
      <c r="I19" s="17"/>
      <c r="J19" s="17"/>
      <c r="K19" s="17"/>
      <c r="L19" s="18"/>
      <c r="M19" s="15"/>
    </row>
    <row r="20" spans="2:13" ht="18" customHeight="1" thickTop="1" x14ac:dyDescent="0.45">
      <c r="C20" s="12"/>
      <c r="D20" s="24"/>
      <c r="E20" s="34"/>
      <c r="F20" s="25"/>
      <c r="G20" s="26"/>
      <c r="H20" s="40"/>
      <c r="I20" s="27"/>
      <c r="J20" s="27"/>
      <c r="K20" s="28" t="s">
        <v>32</v>
      </c>
      <c r="L20" s="31">
        <f>SUM(L18:L19)</f>
        <v>1200000</v>
      </c>
      <c r="M20" s="32"/>
    </row>
    <row r="21" spans="2:13" ht="18" customHeight="1" x14ac:dyDescent="0.45">
      <c r="C21" s="12"/>
      <c r="D21" s="15" t="s">
        <v>73</v>
      </c>
      <c r="E21" s="4" t="s">
        <v>74</v>
      </c>
      <c r="F21" s="4"/>
      <c r="G21" s="5"/>
      <c r="H21" s="38"/>
      <c r="I21" s="6"/>
      <c r="J21" s="6"/>
      <c r="K21" s="6"/>
      <c r="L21" s="7">
        <f>L17*0.1</f>
        <v>3658000</v>
      </c>
      <c r="M21" s="4" t="s">
        <v>75</v>
      </c>
    </row>
    <row r="22" spans="2:13" ht="18" customHeight="1" thickBot="1" x14ac:dyDescent="0.5">
      <c r="C22" s="14"/>
      <c r="D22" s="29"/>
      <c r="E22" s="4" t="s">
        <v>76</v>
      </c>
      <c r="F22" s="8"/>
      <c r="G22" s="9"/>
      <c r="H22" s="39"/>
      <c r="I22" s="10"/>
      <c r="J22" s="10"/>
      <c r="K22" s="21"/>
      <c r="L22" s="11"/>
      <c r="M22" s="8"/>
    </row>
    <row r="23" spans="2:13" ht="18" customHeight="1" thickTop="1" x14ac:dyDescent="0.45">
      <c r="C23" s="24"/>
      <c r="D23" s="34"/>
      <c r="E23" s="34"/>
      <c r="F23" s="25"/>
      <c r="G23" s="26"/>
      <c r="H23" s="40"/>
      <c r="I23" s="27"/>
      <c r="J23" s="27"/>
      <c r="K23" s="28" t="s">
        <v>32</v>
      </c>
      <c r="L23" s="33">
        <f>SUM(L21:L22)</f>
        <v>3658000</v>
      </c>
      <c r="M23" s="19"/>
    </row>
    <row r="24" spans="2:13" ht="18" customHeight="1" x14ac:dyDescent="0.45">
      <c r="I24" s="142" t="s">
        <v>77</v>
      </c>
      <c r="J24" s="143"/>
      <c r="K24" s="144"/>
      <c r="L24" s="63">
        <f>SUM(L10,L17,L20,L23)</f>
        <v>41488000</v>
      </c>
      <c r="M24" s="23"/>
    </row>
    <row r="25" spans="2:13" ht="18" customHeight="1" x14ac:dyDescent="0.45">
      <c r="I25" s="67"/>
      <c r="J25" s="68"/>
      <c r="K25" s="69" t="s">
        <v>33</v>
      </c>
      <c r="L25" s="63">
        <v>41488000</v>
      </c>
      <c r="M25" s="23"/>
    </row>
    <row r="26" spans="2:13" ht="18" customHeight="1" x14ac:dyDescent="0.45">
      <c r="I26" s="67"/>
      <c r="J26" s="68"/>
      <c r="K26" s="69" t="s">
        <v>34</v>
      </c>
      <c r="L26" s="63">
        <v>0</v>
      </c>
      <c r="M26" s="23"/>
    </row>
    <row r="27" spans="2:13" ht="18" customHeight="1" x14ac:dyDescent="0.45">
      <c r="I27" s="142" t="s">
        <v>35</v>
      </c>
      <c r="J27" s="143"/>
      <c r="K27" s="144"/>
      <c r="L27" s="13">
        <f>L25*0.1</f>
        <v>4148800</v>
      </c>
      <c r="M27" s="23"/>
    </row>
    <row r="28" spans="2:13" ht="18" customHeight="1" x14ac:dyDescent="0.45">
      <c r="I28" s="145" t="s">
        <v>36</v>
      </c>
      <c r="J28" s="146"/>
      <c r="K28" s="147"/>
      <c r="L28" s="22">
        <f>SUM(L25:L27)</f>
        <v>45636800</v>
      </c>
      <c r="M28" s="23"/>
    </row>
    <row r="31" spans="2:13" x14ac:dyDescent="0.45">
      <c r="B31" s="30" t="s">
        <v>78</v>
      </c>
      <c r="C31" s="30" t="s">
        <v>79</v>
      </c>
    </row>
    <row r="32" spans="2:13" ht="18" customHeight="1" x14ac:dyDescent="0.45">
      <c r="C32" s="3" t="s">
        <v>50</v>
      </c>
      <c r="D32" s="3" t="s">
        <v>51</v>
      </c>
      <c r="E32" s="3" t="s">
        <v>80</v>
      </c>
      <c r="F32" s="3" t="s">
        <v>53</v>
      </c>
      <c r="G32" s="3" t="s">
        <v>54</v>
      </c>
      <c r="H32" s="37" t="s">
        <v>55</v>
      </c>
      <c r="I32" s="3" t="s">
        <v>56</v>
      </c>
      <c r="J32" s="3" t="s">
        <v>57</v>
      </c>
      <c r="K32" s="3" t="s">
        <v>58</v>
      </c>
      <c r="L32" s="3" t="s">
        <v>59</v>
      </c>
      <c r="M32" s="3" t="s">
        <v>42</v>
      </c>
    </row>
    <row r="33" spans="3:13" ht="18" customHeight="1" x14ac:dyDescent="0.45">
      <c r="C33" s="15" t="s">
        <v>60</v>
      </c>
      <c r="D33" s="15" t="s">
        <v>81</v>
      </c>
      <c r="E33" s="15"/>
      <c r="F33" s="15" t="s">
        <v>81</v>
      </c>
      <c r="G33" s="5"/>
      <c r="H33" s="38"/>
      <c r="I33" s="6"/>
      <c r="J33" s="6"/>
      <c r="K33" s="6"/>
      <c r="L33" s="7">
        <f>SUM(L29:L29)</f>
        <v>0</v>
      </c>
      <c r="M33" s="4"/>
    </row>
    <row r="34" spans="3:13" ht="18" customHeight="1" thickBot="1" x14ac:dyDescent="0.5">
      <c r="C34" s="29"/>
      <c r="D34" s="29"/>
      <c r="E34" s="8" t="s">
        <v>62</v>
      </c>
      <c r="F34" s="8"/>
      <c r="G34" s="9"/>
      <c r="H34" s="39"/>
      <c r="I34" s="10"/>
      <c r="J34" s="10"/>
      <c r="K34" s="21"/>
      <c r="L34" s="11"/>
      <c r="M34" s="8"/>
    </row>
    <row r="35" spans="3:13" ht="18" customHeight="1" thickTop="1" x14ac:dyDescent="0.45">
      <c r="C35" s="24"/>
      <c r="D35" s="24"/>
      <c r="E35" s="34"/>
      <c r="F35" s="25"/>
      <c r="G35" s="26"/>
      <c r="H35" s="40"/>
      <c r="I35" s="27"/>
      <c r="J35" s="27"/>
      <c r="K35" s="28" t="s">
        <v>32</v>
      </c>
      <c r="L35" s="33">
        <f>SUM(L33:L34)</f>
        <v>0</v>
      </c>
      <c r="M35" s="32"/>
    </row>
    <row r="36" spans="3:13" ht="18" customHeight="1" x14ac:dyDescent="0.45">
      <c r="C36" s="15" t="s">
        <v>64</v>
      </c>
      <c r="D36" s="15" t="s">
        <v>65</v>
      </c>
      <c r="E36" s="4" t="s">
        <v>62</v>
      </c>
      <c r="F36" s="4" t="s">
        <v>66</v>
      </c>
      <c r="G36" s="5">
        <v>2000</v>
      </c>
      <c r="H36" s="38"/>
      <c r="I36" s="6"/>
      <c r="J36" s="6"/>
      <c r="K36" s="6"/>
      <c r="L36" s="7">
        <f>G36*H36*I36</f>
        <v>0</v>
      </c>
      <c r="M36" s="4"/>
    </row>
    <row r="37" spans="3:13" ht="18" customHeight="1" x14ac:dyDescent="0.45">
      <c r="C37" s="12"/>
      <c r="D37" s="12"/>
      <c r="E37" s="4" t="s">
        <v>67</v>
      </c>
      <c r="F37" s="4" t="s">
        <v>68</v>
      </c>
      <c r="G37" s="5">
        <v>1800</v>
      </c>
      <c r="H37" s="38"/>
      <c r="I37" s="6"/>
      <c r="J37" s="6"/>
      <c r="K37" s="6"/>
      <c r="L37" s="7">
        <f t="shared" ref="L37:L40" si="1">G37*H37*I37</f>
        <v>0</v>
      </c>
      <c r="M37" s="4"/>
    </row>
    <row r="38" spans="3:13" ht="18" customHeight="1" x14ac:dyDescent="0.45">
      <c r="C38" s="12"/>
      <c r="D38" s="12"/>
      <c r="E38" s="4" t="s">
        <v>67</v>
      </c>
      <c r="F38" s="4" t="s">
        <v>69</v>
      </c>
      <c r="G38" s="5">
        <v>1500</v>
      </c>
      <c r="H38" s="38"/>
      <c r="I38" s="6"/>
      <c r="J38" s="6"/>
      <c r="K38" s="6"/>
      <c r="L38" s="7">
        <f t="shared" si="1"/>
        <v>0</v>
      </c>
      <c r="M38" s="4"/>
    </row>
    <row r="39" spans="3:13" ht="18" customHeight="1" x14ac:dyDescent="0.45">
      <c r="C39" s="12"/>
      <c r="D39" s="12"/>
      <c r="E39" s="4" t="s">
        <v>70</v>
      </c>
      <c r="F39" s="4" t="s">
        <v>68</v>
      </c>
      <c r="G39" s="5">
        <v>1800</v>
      </c>
      <c r="H39" s="38"/>
      <c r="I39" s="6"/>
      <c r="J39" s="6"/>
      <c r="K39" s="6"/>
      <c r="L39" s="7">
        <f t="shared" si="1"/>
        <v>0</v>
      </c>
      <c r="M39" s="4"/>
    </row>
    <row r="40" spans="3:13" ht="18" customHeight="1" x14ac:dyDescent="0.45">
      <c r="C40" s="12"/>
      <c r="D40" s="12"/>
      <c r="E40" s="4" t="s">
        <v>70</v>
      </c>
      <c r="F40" s="4" t="s">
        <v>69</v>
      </c>
      <c r="G40" s="5">
        <v>1500</v>
      </c>
      <c r="H40" s="38"/>
      <c r="I40" s="6"/>
      <c r="J40" s="6"/>
      <c r="K40" s="6"/>
      <c r="L40" s="7">
        <f t="shared" si="1"/>
        <v>0</v>
      </c>
      <c r="M40" s="4"/>
    </row>
    <row r="41" spans="3:13" ht="18" customHeight="1" thickBot="1" x14ac:dyDescent="0.5">
      <c r="C41" s="12"/>
      <c r="D41" s="29"/>
      <c r="E41" s="12"/>
      <c r="F41" s="15"/>
      <c r="G41" s="16"/>
      <c r="H41" s="41"/>
      <c r="I41" s="17"/>
      <c r="J41" s="17"/>
      <c r="K41" s="17"/>
      <c r="L41" s="18"/>
      <c r="M41" s="15"/>
    </row>
    <row r="42" spans="3:13" ht="18" customHeight="1" thickTop="1" x14ac:dyDescent="0.45">
      <c r="C42" s="12"/>
      <c r="D42" s="24"/>
      <c r="E42" s="34"/>
      <c r="F42" s="25"/>
      <c r="G42" s="26"/>
      <c r="H42" s="40"/>
      <c r="I42" s="27"/>
      <c r="J42" s="27"/>
      <c r="K42" s="28" t="s">
        <v>32</v>
      </c>
      <c r="L42" s="31">
        <f>SUM(L36:L41)</f>
        <v>0</v>
      </c>
      <c r="M42" s="32"/>
    </row>
    <row r="43" spans="3:13" ht="18" customHeight="1" x14ac:dyDescent="0.45">
      <c r="C43" s="12"/>
      <c r="D43" s="15" t="s">
        <v>71</v>
      </c>
      <c r="E43" s="15"/>
      <c r="F43" s="4" t="s">
        <v>72</v>
      </c>
      <c r="G43" s="5"/>
      <c r="H43" s="38"/>
      <c r="I43" s="6"/>
      <c r="J43" s="6"/>
      <c r="K43" s="6"/>
      <c r="L43" s="7"/>
      <c r="M43" s="4" t="s">
        <v>75</v>
      </c>
    </row>
    <row r="44" spans="3:13" ht="18" customHeight="1" thickBot="1" x14ac:dyDescent="0.5">
      <c r="C44" s="12"/>
      <c r="D44" s="29"/>
      <c r="E44" s="8"/>
      <c r="F44" s="15"/>
      <c r="G44" s="16"/>
      <c r="H44" s="41"/>
      <c r="I44" s="17"/>
      <c r="J44" s="17"/>
      <c r="K44" s="17"/>
      <c r="L44" s="18"/>
      <c r="M44" s="15"/>
    </row>
    <row r="45" spans="3:13" ht="18" customHeight="1" thickTop="1" x14ac:dyDescent="0.45">
      <c r="C45" s="12"/>
      <c r="D45" s="24"/>
      <c r="E45" s="34"/>
      <c r="F45" s="25"/>
      <c r="G45" s="26"/>
      <c r="H45" s="40"/>
      <c r="I45" s="27"/>
      <c r="J45" s="27"/>
      <c r="K45" s="28" t="s">
        <v>32</v>
      </c>
      <c r="L45" s="31">
        <f>SUM(L43:L44)</f>
        <v>0</v>
      </c>
      <c r="M45" s="32"/>
    </row>
    <row r="46" spans="3:13" ht="18" customHeight="1" x14ac:dyDescent="0.45">
      <c r="C46" s="12"/>
      <c r="D46" s="15" t="s">
        <v>73</v>
      </c>
      <c r="E46" s="15"/>
      <c r="F46" s="4"/>
      <c r="G46" s="5"/>
      <c r="H46" s="38"/>
      <c r="I46" s="6"/>
      <c r="J46" s="6"/>
      <c r="K46" s="6"/>
      <c r="L46" s="7">
        <f>SUM(L42:L43)</f>
        <v>0</v>
      </c>
      <c r="M46" s="4"/>
    </row>
    <row r="47" spans="3:13" ht="18" customHeight="1" thickBot="1" x14ac:dyDescent="0.5">
      <c r="C47" s="14"/>
      <c r="D47" s="29"/>
      <c r="E47" s="8"/>
      <c r="F47" s="8"/>
      <c r="G47" s="9"/>
      <c r="H47" s="39"/>
      <c r="I47" s="10"/>
      <c r="J47" s="10"/>
      <c r="K47" s="21"/>
      <c r="L47" s="11"/>
      <c r="M47" s="8"/>
    </row>
    <row r="48" spans="3:13" ht="18" customHeight="1" thickTop="1" x14ac:dyDescent="0.45">
      <c r="C48" s="24"/>
      <c r="D48" s="34"/>
      <c r="E48" s="34"/>
      <c r="F48" s="25"/>
      <c r="G48" s="26"/>
      <c r="H48" s="40"/>
      <c r="I48" s="27"/>
      <c r="J48" s="27"/>
      <c r="K48" s="28" t="s">
        <v>32</v>
      </c>
      <c r="L48" s="33">
        <f>SUM(L46:L47)</f>
        <v>0</v>
      </c>
      <c r="M48" s="19"/>
    </row>
    <row r="49" spans="9:13" ht="18" customHeight="1" x14ac:dyDescent="0.45">
      <c r="I49" s="142" t="s">
        <v>77</v>
      </c>
      <c r="J49" s="143"/>
      <c r="K49" s="144"/>
      <c r="L49" s="63">
        <f>SUM(L35,L42,L45,L48)</f>
        <v>0</v>
      </c>
      <c r="M49" s="23"/>
    </row>
    <row r="50" spans="9:13" ht="18" customHeight="1" x14ac:dyDescent="0.45">
      <c r="I50" s="67"/>
      <c r="J50" s="68"/>
      <c r="K50" s="69" t="s">
        <v>33</v>
      </c>
      <c r="L50" s="63"/>
      <c r="M50" s="23"/>
    </row>
    <row r="51" spans="9:13" ht="18" customHeight="1" x14ac:dyDescent="0.45">
      <c r="I51" s="67"/>
      <c r="J51" s="68"/>
      <c r="K51" s="69" t="s">
        <v>34</v>
      </c>
      <c r="L51" s="63"/>
      <c r="M51" s="23"/>
    </row>
    <row r="52" spans="9:13" x14ac:dyDescent="0.45">
      <c r="I52" s="142" t="s">
        <v>35</v>
      </c>
      <c r="J52" s="143"/>
      <c r="K52" s="144"/>
      <c r="L52" s="13">
        <f>L50*0.1</f>
        <v>0</v>
      </c>
    </row>
    <row r="53" spans="9:13" x14ac:dyDescent="0.45">
      <c r="I53" s="145" t="s">
        <v>36</v>
      </c>
      <c r="J53" s="146"/>
      <c r="K53" s="147"/>
      <c r="L53" s="22">
        <f>SUM(L50:L52)</f>
        <v>0</v>
      </c>
    </row>
  </sheetData>
  <mergeCells count="6">
    <mergeCell ref="I24:K24"/>
    <mergeCell ref="I52:K52"/>
    <mergeCell ref="I53:K53"/>
    <mergeCell ref="I49:K49"/>
    <mergeCell ref="I27:K27"/>
    <mergeCell ref="I28:K28"/>
  </mergeCells>
  <phoneticPr fontId="1"/>
  <pageMargins left="0.70866141732283472" right="0.70866141732283472" top="0.74803149606299213" bottom="0.74803149606299213" header="0.31496062992125984" footer="0.31496062992125984"/>
  <pageSetup paperSize="9" scale="46" fitToHeight="0" orientation="portrait" horizontalDpi="1200" verticalDpi="12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234179-C8D5-4B08-8ECB-BBCF53208E83}">
  <sheetPr>
    <pageSetUpPr fitToPage="1"/>
  </sheetPr>
  <dimension ref="A1:BG21"/>
  <sheetViews>
    <sheetView zoomScale="85" zoomScaleNormal="85" zoomScaleSheetLayoutView="85" workbookViewId="0">
      <pane xSplit="4" ySplit="7" topLeftCell="E8" activePane="bottomRight" state="frozen"/>
      <selection pane="topRight" activeCell="E34" sqref="E34:G34"/>
      <selection pane="bottomLeft" activeCell="E34" sqref="E34:G34"/>
      <selection pane="bottomRight" activeCell="J14" sqref="J14"/>
    </sheetView>
  </sheetViews>
  <sheetFormatPr defaultColWidth="8.69921875" defaultRowHeight="15" x14ac:dyDescent="0.45"/>
  <cols>
    <col min="1" max="1" width="3.59765625" style="1" customWidth="1"/>
    <col min="2" max="2" width="11.19921875" style="1" customWidth="1"/>
    <col min="3" max="3" width="15.3984375" style="1" customWidth="1"/>
    <col min="4" max="4" width="14.19921875" style="1" customWidth="1"/>
    <col min="5" max="6" width="8.69921875" style="42"/>
    <col min="7" max="8" width="8.69921875" style="43"/>
    <col min="9" max="9" width="11.3984375" style="1" customWidth="1"/>
    <col min="10" max="10" width="13.59765625" style="42" customWidth="1"/>
    <col min="11" max="11" width="11" style="1" bestFit="1" customWidth="1"/>
    <col min="12" max="59" width="5.3984375" style="1" customWidth="1"/>
    <col min="60" max="16384" width="8.69921875" style="1"/>
  </cols>
  <sheetData>
    <row r="1" spans="1:59" x14ac:dyDescent="0.45">
      <c r="A1" s="30"/>
      <c r="C1" s="30"/>
      <c r="AY1" s="64" t="str" cm="1">
        <f t="array" aca="1" ref="AY1" ca="1">RIGHT(CELL("filename",AT1),LEN(CELL("filename",AT1))-FIND("]",CELL("filename",AT1)))</f>
        <v>様式C_シフト表</v>
      </c>
      <c r="AZ1" s="91"/>
      <c r="BA1" s="91"/>
      <c r="BB1" s="91"/>
      <c r="BC1" s="96"/>
      <c r="BD1" s="91"/>
      <c r="BE1" s="91"/>
      <c r="BF1" s="91"/>
      <c r="BG1" s="92"/>
    </row>
    <row r="2" spans="1:59" x14ac:dyDescent="0.45">
      <c r="A2" s="20" t="s">
        <v>43</v>
      </c>
      <c r="B2" s="20" t="s">
        <v>82</v>
      </c>
      <c r="AY2" s="71" t="s">
        <v>39</v>
      </c>
      <c r="BC2" s="72" t="s">
        <v>40</v>
      </c>
      <c r="BG2" s="93"/>
    </row>
    <row r="3" spans="1:59" ht="15.6" thickBot="1" x14ac:dyDescent="0.5">
      <c r="A3" s="20" t="s">
        <v>43</v>
      </c>
      <c r="B3" s="20" t="s">
        <v>46</v>
      </c>
      <c r="AY3" s="73"/>
      <c r="AZ3" s="94"/>
      <c r="BA3" s="94"/>
      <c r="BB3" s="94"/>
      <c r="BC3" s="97"/>
      <c r="BD3" s="94"/>
      <c r="BE3" s="94"/>
      <c r="BF3" s="94"/>
      <c r="BG3" s="95"/>
    </row>
    <row r="4" spans="1:59" x14ac:dyDescent="0.45">
      <c r="A4" s="20"/>
      <c r="B4" s="20"/>
    </row>
    <row r="6" spans="1:59" x14ac:dyDescent="0.45">
      <c r="B6" s="44" t="s">
        <v>83</v>
      </c>
      <c r="C6" s="44" t="s">
        <v>84</v>
      </c>
      <c r="D6" s="44" t="s">
        <v>85</v>
      </c>
      <c r="E6" s="45" t="s">
        <v>54</v>
      </c>
      <c r="F6" s="46"/>
      <c r="G6" s="47" t="s">
        <v>86</v>
      </c>
      <c r="H6" s="48"/>
      <c r="I6" s="44" t="s">
        <v>87</v>
      </c>
      <c r="J6" s="49" t="s">
        <v>88</v>
      </c>
      <c r="K6" s="50" t="s">
        <v>89</v>
      </c>
      <c r="L6" s="51" t="s">
        <v>90</v>
      </c>
      <c r="M6" s="52"/>
      <c r="N6" s="52"/>
      <c r="O6" s="52"/>
      <c r="P6" s="52"/>
      <c r="Q6" s="52"/>
      <c r="R6" s="52"/>
      <c r="S6" s="52"/>
      <c r="T6" s="52"/>
      <c r="U6" s="52"/>
      <c r="V6" s="52"/>
      <c r="W6" s="52"/>
      <c r="X6" s="52"/>
      <c r="Y6" s="52"/>
      <c r="Z6" s="52"/>
      <c r="AA6" s="52"/>
      <c r="AB6" s="52"/>
      <c r="AC6" s="52"/>
      <c r="AD6" s="52"/>
      <c r="AE6" s="52"/>
      <c r="AF6" s="52"/>
      <c r="AG6" s="52"/>
      <c r="AH6" s="52"/>
      <c r="AI6" s="52"/>
      <c r="AJ6" s="52"/>
      <c r="AK6" s="52"/>
      <c r="AL6" s="52"/>
      <c r="AM6" s="52"/>
      <c r="AN6" s="52"/>
      <c r="AO6" s="52"/>
      <c r="AP6" s="52"/>
      <c r="AQ6" s="52"/>
      <c r="AR6" s="52"/>
      <c r="AS6" s="52"/>
      <c r="AT6" s="52"/>
      <c r="AU6" s="52"/>
      <c r="AV6" s="52"/>
      <c r="AW6" s="52"/>
      <c r="AX6" s="52"/>
      <c r="AY6" s="52"/>
      <c r="AZ6" s="52"/>
      <c r="BA6" s="52"/>
      <c r="BB6" s="52"/>
      <c r="BC6" s="52"/>
      <c r="BD6" s="52"/>
      <c r="BE6" s="52"/>
      <c r="BF6" s="52"/>
      <c r="BG6" s="53"/>
    </row>
    <row r="7" spans="1:59" ht="37.5" customHeight="1" x14ac:dyDescent="0.45">
      <c r="B7" s="54"/>
      <c r="C7" s="54"/>
      <c r="D7" s="54"/>
      <c r="E7" s="55" t="s">
        <v>91</v>
      </c>
      <c r="F7" s="55" t="s">
        <v>92</v>
      </c>
      <c r="G7" s="56" t="s">
        <v>91</v>
      </c>
      <c r="H7" s="56" t="s">
        <v>92</v>
      </c>
      <c r="I7" s="54"/>
      <c r="J7" s="57"/>
      <c r="K7" s="58"/>
      <c r="L7" s="70">
        <v>0.35416666666666669</v>
      </c>
      <c r="M7" s="70">
        <f>L7+TIME(0,30,0)</f>
        <v>0.375</v>
      </c>
      <c r="N7" s="70">
        <f t="shared" ref="N7:BG7" si="0">M7+TIME(0,30,0)</f>
        <v>0.39583333333333331</v>
      </c>
      <c r="O7" s="70">
        <f t="shared" si="0"/>
        <v>0.41666666666666663</v>
      </c>
      <c r="P7" s="70">
        <f t="shared" si="0"/>
        <v>0.43749999999999994</v>
      </c>
      <c r="Q7" s="70">
        <f t="shared" si="0"/>
        <v>0.45833333333333326</v>
      </c>
      <c r="R7" s="70">
        <f t="shared" si="0"/>
        <v>0.47916666666666657</v>
      </c>
      <c r="S7" s="70">
        <f t="shared" si="0"/>
        <v>0.49999999999999989</v>
      </c>
      <c r="T7" s="70">
        <f t="shared" si="0"/>
        <v>0.52083333333333326</v>
      </c>
      <c r="U7" s="70">
        <f t="shared" si="0"/>
        <v>0.54166666666666663</v>
      </c>
      <c r="V7" s="70">
        <f t="shared" si="0"/>
        <v>0.5625</v>
      </c>
      <c r="W7" s="70">
        <f t="shared" si="0"/>
        <v>0.58333333333333337</v>
      </c>
      <c r="X7" s="70">
        <f t="shared" si="0"/>
        <v>0.60416666666666674</v>
      </c>
      <c r="Y7" s="70">
        <f t="shared" si="0"/>
        <v>0.62500000000000011</v>
      </c>
      <c r="Z7" s="70">
        <f t="shared" si="0"/>
        <v>0.64583333333333348</v>
      </c>
      <c r="AA7" s="70">
        <f t="shared" si="0"/>
        <v>0.66666666666666685</v>
      </c>
      <c r="AB7" s="70">
        <f t="shared" si="0"/>
        <v>0.68750000000000022</v>
      </c>
      <c r="AC7" s="70">
        <f t="shared" si="0"/>
        <v>0.70833333333333359</v>
      </c>
      <c r="AD7" s="70">
        <f t="shared" si="0"/>
        <v>0.72916666666666696</v>
      </c>
      <c r="AE7" s="70">
        <f t="shared" si="0"/>
        <v>0.75000000000000033</v>
      </c>
      <c r="AF7" s="70">
        <f t="shared" si="0"/>
        <v>0.7708333333333337</v>
      </c>
      <c r="AG7" s="70">
        <f t="shared" si="0"/>
        <v>0.79166666666666707</v>
      </c>
      <c r="AH7" s="70">
        <f t="shared" si="0"/>
        <v>0.81250000000000044</v>
      </c>
      <c r="AI7" s="70">
        <f t="shared" si="0"/>
        <v>0.83333333333333381</v>
      </c>
      <c r="AJ7" s="70">
        <f t="shared" si="0"/>
        <v>0.85416666666666718</v>
      </c>
      <c r="AK7" s="70">
        <f t="shared" si="0"/>
        <v>0.87500000000000056</v>
      </c>
      <c r="AL7" s="70">
        <f t="shared" si="0"/>
        <v>0.89583333333333393</v>
      </c>
      <c r="AM7" s="70">
        <f t="shared" si="0"/>
        <v>0.9166666666666673</v>
      </c>
      <c r="AN7" s="70">
        <f t="shared" si="0"/>
        <v>0.93750000000000067</v>
      </c>
      <c r="AO7" s="70">
        <f t="shared" si="0"/>
        <v>0.95833333333333404</v>
      </c>
      <c r="AP7" s="70">
        <f t="shared" si="0"/>
        <v>0.97916666666666741</v>
      </c>
      <c r="AQ7" s="70">
        <f t="shared" si="0"/>
        <v>1.0000000000000007</v>
      </c>
      <c r="AR7" s="70">
        <f t="shared" si="0"/>
        <v>1.0208333333333339</v>
      </c>
      <c r="AS7" s="70">
        <f t="shared" si="0"/>
        <v>1.0416666666666672</v>
      </c>
      <c r="AT7" s="70">
        <f t="shared" si="0"/>
        <v>1.0625000000000004</v>
      </c>
      <c r="AU7" s="70">
        <f t="shared" si="0"/>
        <v>1.0833333333333337</v>
      </c>
      <c r="AV7" s="70">
        <f t="shared" si="0"/>
        <v>1.104166666666667</v>
      </c>
      <c r="AW7" s="70">
        <f t="shared" si="0"/>
        <v>1.1250000000000002</v>
      </c>
      <c r="AX7" s="70">
        <f t="shared" si="0"/>
        <v>1.1458333333333335</v>
      </c>
      <c r="AY7" s="70">
        <f t="shared" si="0"/>
        <v>1.1666666666666667</v>
      </c>
      <c r="AZ7" s="70">
        <f t="shared" si="0"/>
        <v>1.1875</v>
      </c>
      <c r="BA7" s="70">
        <f t="shared" si="0"/>
        <v>1.2083333333333333</v>
      </c>
      <c r="BB7" s="70">
        <f t="shared" si="0"/>
        <v>1.2291666666666665</v>
      </c>
      <c r="BC7" s="70">
        <f t="shared" si="0"/>
        <v>1.2499999999999998</v>
      </c>
      <c r="BD7" s="70">
        <f t="shared" si="0"/>
        <v>1.270833333333333</v>
      </c>
      <c r="BE7" s="70">
        <f t="shared" si="0"/>
        <v>1.2916666666666663</v>
      </c>
      <c r="BF7" s="70">
        <f t="shared" si="0"/>
        <v>1.3124999999999996</v>
      </c>
      <c r="BG7" s="112">
        <f t="shared" si="0"/>
        <v>1.3333333333333328</v>
      </c>
    </row>
    <row r="8" spans="1:59" x14ac:dyDescent="0.45">
      <c r="B8" s="59" t="s">
        <v>93</v>
      </c>
      <c r="C8" s="59" t="s">
        <v>94</v>
      </c>
      <c r="D8" s="59" t="s">
        <v>66</v>
      </c>
      <c r="E8" s="60">
        <v>2000</v>
      </c>
      <c r="F8" s="60">
        <f>E8*1.2</f>
        <v>2400</v>
      </c>
      <c r="G8" s="61">
        <f>COUNTA(L8:AL8,BA8:BG8)/2</f>
        <v>8</v>
      </c>
      <c r="H8" s="61">
        <f>COUNTA(AM8:AZ8)/2</f>
        <v>0</v>
      </c>
      <c r="I8" s="59">
        <v>200</v>
      </c>
      <c r="J8" s="60">
        <f>SUM(G8:H8)*I8</f>
        <v>1600</v>
      </c>
      <c r="K8" s="62">
        <f>E8*G8*I8</f>
        <v>3200000</v>
      </c>
      <c r="L8" s="108"/>
      <c r="M8" s="109" t="s">
        <v>95</v>
      </c>
      <c r="N8" s="109" t="s">
        <v>95</v>
      </c>
      <c r="O8" s="109" t="s">
        <v>95</v>
      </c>
      <c r="P8" s="109" t="s">
        <v>95</v>
      </c>
      <c r="Q8" s="109" t="s">
        <v>95</v>
      </c>
      <c r="R8" s="109" t="s">
        <v>95</v>
      </c>
      <c r="S8" s="109" t="s">
        <v>95</v>
      </c>
      <c r="T8" s="109" t="s">
        <v>95</v>
      </c>
      <c r="U8" s="109" t="s">
        <v>95</v>
      </c>
      <c r="V8" s="109" t="s">
        <v>95</v>
      </c>
      <c r="W8" s="109" t="s">
        <v>95</v>
      </c>
      <c r="X8" s="109" t="s">
        <v>95</v>
      </c>
      <c r="Y8" s="109"/>
      <c r="Z8" s="109"/>
      <c r="AA8" s="109" t="s">
        <v>95</v>
      </c>
      <c r="AB8" s="109" t="s">
        <v>95</v>
      </c>
      <c r="AC8" s="109" t="s">
        <v>95</v>
      </c>
      <c r="AD8" s="109" t="s">
        <v>95</v>
      </c>
      <c r="AE8" s="109"/>
      <c r="AF8" s="109"/>
      <c r="AG8" s="109"/>
      <c r="AH8" s="109"/>
      <c r="AI8" s="109"/>
      <c r="AJ8" s="109"/>
      <c r="AK8" s="109"/>
      <c r="AL8" s="109"/>
      <c r="AM8" s="109"/>
      <c r="AN8" s="109"/>
      <c r="AO8" s="109"/>
      <c r="AP8" s="109"/>
      <c r="AQ8" s="109"/>
      <c r="AR8" s="109"/>
      <c r="AS8" s="109"/>
      <c r="AT8" s="109"/>
      <c r="AU8" s="109"/>
      <c r="AV8" s="109"/>
      <c r="AW8" s="109"/>
      <c r="AX8" s="109"/>
      <c r="AY8" s="109"/>
      <c r="AZ8" s="109"/>
      <c r="BA8" s="109"/>
      <c r="BB8" s="109"/>
      <c r="BC8" s="109"/>
      <c r="BD8" s="109"/>
      <c r="BE8" s="109"/>
      <c r="BF8" s="109"/>
      <c r="BG8" s="113"/>
    </row>
    <row r="9" spans="1:59" x14ac:dyDescent="0.45">
      <c r="B9" s="59" t="s">
        <v>93</v>
      </c>
      <c r="C9" s="59" t="s">
        <v>94</v>
      </c>
      <c r="D9" s="59" t="s">
        <v>96</v>
      </c>
      <c r="E9" s="60">
        <v>1900</v>
      </c>
      <c r="F9" s="60">
        <f t="shared" ref="F9:F13" si="1">E9*1.2</f>
        <v>2280</v>
      </c>
      <c r="G9" s="61">
        <f t="shared" ref="G9:G13" si="2">COUNTA(L9:AL9,BA9:BG9)/2</f>
        <v>10.5</v>
      </c>
      <c r="H9" s="61">
        <f t="shared" ref="H9:H13" si="3">COUNTA(AM9:AZ9)/2</f>
        <v>0</v>
      </c>
      <c r="I9" s="59">
        <v>200</v>
      </c>
      <c r="J9" s="60">
        <f t="shared" ref="J9:J13" si="4">SUM(G9:H9)*I9</f>
        <v>2100</v>
      </c>
      <c r="K9" s="62">
        <f t="shared" ref="K9:K13" si="5">E9*G9*I9</f>
        <v>3990000</v>
      </c>
      <c r="L9" s="109" t="s">
        <v>95</v>
      </c>
      <c r="M9" s="109" t="s">
        <v>95</v>
      </c>
      <c r="N9" s="109" t="s">
        <v>95</v>
      </c>
      <c r="O9" s="109" t="s">
        <v>95</v>
      </c>
      <c r="P9" s="109" t="s">
        <v>95</v>
      </c>
      <c r="Q9" s="109" t="s">
        <v>95</v>
      </c>
      <c r="R9" s="109" t="s">
        <v>95</v>
      </c>
      <c r="S9" s="109" t="s">
        <v>95</v>
      </c>
      <c r="T9" s="109" t="s">
        <v>95</v>
      </c>
      <c r="U9" s="109"/>
      <c r="V9" s="109"/>
      <c r="W9" s="109" t="s">
        <v>95</v>
      </c>
      <c r="X9" s="109" t="s">
        <v>95</v>
      </c>
      <c r="Y9" s="109" t="s">
        <v>95</v>
      </c>
      <c r="Z9" s="109" t="s">
        <v>95</v>
      </c>
      <c r="AA9" s="109" t="s">
        <v>95</v>
      </c>
      <c r="AB9" s="109" t="s">
        <v>95</v>
      </c>
      <c r="AC9" s="109" t="s">
        <v>95</v>
      </c>
      <c r="AD9" s="109" t="s">
        <v>95</v>
      </c>
      <c r="AE9" s="109" t="s">
        <v>95</v>
      </c>
      <c r="AF9" s="109" t="s">
        <v>95</v>
      </c>
      <c r="AG9" s="109" t="s">
        <v>95</v>
      </c>
      <c r="AH9" s="109" t="s">
        <v>95</v>
      </c>
      <c r="AI9" s="109"/>
      <c r="AJ9" s="109"/>
      <c r="AK9" s="109"/>
      <c r="AL9" s="109"/>
      <c r="AM9" s="109"/>
      <c r="AN9" s="109"/>
      <c r="AO9" s="109"/>
      <c r="AP9" s="109"/>
      <c r="AQ9" s="109"/>
      <c r="AR9" s="109"/>
      <c r="AS9" s="109"/>
      <c r="AT9" s="109"/>
      <c r="AU9" s="109"/>
      <c r="AV9" s="109"/>
      <c r="AW9" s="109"/>
      <c r="AX9" s="109"/>
      <c r="AY9" s="109"/>
      <c r="AZ9" s="109"/>
      <c r="BA9" s="109"/>
      <c r="BB9" s="109"/>
      <c r="BC9" s="109"/>
      <c r="BD9" s="109"/>
      <c r="BE9" s="109"/>
      <c r="BF9" s="109"/>
      <c r="BG9" s="113"/>
    </row>
    <row r="10" spans="1:59" x14ac:dyDescent="0.45">
      <c r="B10" s="59" t="s">
        <v>93</v>
      </c>
      <c r="C10" s="59" t="s">
        <v>94</v>
      </c>
      <c r="D10" s="59" t="s">
        <v>97</v>
      </c>
      <c r="E10" s="60">
        <v>1400</v>
      </c>
      <c r="F10" s="60">
        <f t="shared" si="1"/>
        <v>1680</v>
      </c>
      <c r="G10" s="61">
        <f t="shared" si="2"/>
        <v>8</v>
      </c>
      <c r="H10" s="61">
        <f t="shared" si="3"/>
        <v>0</v>
      </c>
      <c r="I10" s="59">
        <v>200</v>
      </c>
      <c r="J10" s="60">
        <f t="shared" si="4"/>
        <v>1600</v>
      </c>
      <c r="K10" s="62">
        <f t="shared" si="5"/>
        <v>2240000</v>
      </c>
      <c r="L10" s="109" t="s">
        <v>98</v>
      </c>
      <c r="M10" s="109" t="s">
        <v>95</v>
      </c>
      <c r="N10" s="109" t="s">
        <v>95</v>
      </c>
      <c r="O10" s="110"/>
      <c r="P10" s="110"/>
      <c r="Q10" s="110"/>
      <c r="R10" s="110"/>
      <c r="S10" s="109" t="s">
        <v>99</v>
      </c>
      <c r="T10" s="109" t="s">
        <v>99</v>
      </c>
      <c r="U10" s="109" t="s">
        <v>99</v>
      </c>
      <c r="V10" s="109" t="s">
        <v>99</v>
      </c>
      <c r="W10" s="110"/>
      <c r="X10" s="110"/>
      <c r="Y10" s="110"/>
      <c r="Z10" s="109" t="s">
        <v>100</v>
      </c>
      <c r="AA10" s="109" t="s">
        <v>100</v>
      </c>
      <c r="AB10" s="109" t="s">
        <v>100</v>
      </c>
      <c r="AC10" s="110"/>
      <c r="AD10" s="110"/>
      <c r="AE10" s="109" t="s">
        <v>101</v>
      </c>
      <c r="AF10" s="109" t="s">
        <v>101</v>
      </c>
      <c r="AG10" s="109" t="s">
        <v>101</v>
      </c>
      <c r="AH10" s="109" t="s">
        <v>101</v>
      </c>
      <c r="AI10" s="109" t="s">
        <v>101</v>
      </c>
      <c r="AJ10" s="109"/>
      <c r="AK10" s="110"/>
      <c r="AL10" s="109" t="s">
        <v>101</v>
      </c>
      <c r="AM10" s="110"/>
      <c r="AN10" s="110"/>
      <c r="AO10" s="110"/>
      <c r="AP10" s="110"/>
      <c r="AQ10" s="110"/>
      <c r="AR10" s="110"/>
      <c r="AS10" s="110"/>
      <c r="AT10" s="110"/>
      <c r="AU10" s="110"/>
      <c r="AV10" s="110"/>
      <c r="AW10" s="110"/>
      <c r="AX10" s="110"/>
      <c r="AY10" s="110"/>
      <c r="AZ10" s="110"/>
      <c r="BA10" s="110"/>
      <c r="BB10" s="110"/>
      <c r="BC10" s="109"/>
      <c r="BD10" s="109"/>
      <c r="BE10" s="110"/>
      <c r="BF10" s="110"/>
      <c r="BG10" s="113"/>
    </row>
    <row r="11" spans="1:59" x14ac:dyDescent="0.45">
      <c r="B11" s="59" t="s">
        <v>93</v>
      </c>
      <c r="C11" s="59" t="s">
        <v>94</v>
      </c>
      <c r="D11" s="59" t="s">
        <v>102</v>
      </c>
      <c r="E11" s="60">
        <v>1400</v>
      </c>
      <c r="F11" s="60">
        <f t="shared" si="1"/>
        <v>1680</v>
      </c>
      <c r="G11" s="61">
        <f t="shared" si="2"/>
        <v>0</v>
      </c>
      <c r="H11" s="61">
        <f t="shared" si="3"/>
        <v>0</v>
      </c>
      <c r="I11" s="59">
        <v>200</v>
      </c>
      <c r="J11" s="60">
        <f t="shared" si="4"/>
        <v>0</v>
      </c>
      <c r="K11" s="62">
        <f t="shared" si="5"/>
        <v>0</v>
      </c>
      <c r="L11" s="111"/>
      <c r="M11" s="110"/>
      <c r="N11" s="110"/>
      <c r="O11" s="110"/>
      <c r="P11" s="110"/>
      <c r="Q11" s="110"/>
      <c r="R11" s="110"/>
      <c r="S11" s="110"/>
      <c r="T11" s="110"/>
      <c r="U11" s="110"/>
      <c r="V11" s="110"/>
      <c r="W11" s="110"/>
      <c r="X11" s="110"/>
      <c r="Y11" s="110"/>
      <c r="Z11" s="110"/>
      <c r="AA11" s="110"/>
      <c r="AB11" s="110"/>
      <c r="AC11" s="110"/>
      <c r="AD11" s="110"/>
      <c r="AE11" s="110"/>
      <c r="AF11" s="110"/>
      <c r="AG11" s="110"/>
      <c r="AH11" s="110"/>
      <c r="AI11" s="110"/>
      <c r="AJ11" s="110"/>
      <c r="AK11" s="110"/>
      <c r="AL11" s="110"/>
      <c r="AM11" s="110"/>
      <c r="AN11" s="110"/>
      <c r="AO11" s="110"/>
      <c r="AP11" s="110"/>
      <c r="AQ11" s="110"/>
      <c r="AR11" s="109"/>
      <c r="AS11" s="109"/>
      <c r="AT11" s="109"/>
      <c r="AU11" s="109"/>
      <c r="AV11" s="109"/>
      <c r="AW11" s="110"/>
      <c r="AX11" s="110"/>
      <c r="AY11" s="110"/>
      <c r="AZ11" s="110"/>
      <c r="BA11" s="110"/>
      <c r="BB11" s="110"/>
      <c r="BC11" s="110"/>
      <c r="BD11" s="110"/>
      <c r="BE11" s="110"/>
      <c r="BF11" s="110"/>
      <c r="BG11" s="114"/>
    </row>
    <row r="12" spans="1:59" x14ac:dyDescent="0.45">
      <c r="B12" s="59" t="s">
        <v>93</v>
      </c>
      <c r="C12" s="59" t="s">
        <v>103</v>
      </c>
      <c r="D12" s="59" t="s">
        <v>104</v>
      </c>
      <c r="E12" s="60">
        <v>1400</v>
      </c>
      <c r="F12" s="60">
        <f t="shared" si="1"/>
        <v>1680</v>
      </c>
      <c r="G12" s="61">
        <f t="shared" si="2"/>
        <v>0</v>
      </c>
      <c r="H12" s="61">
        <f t="shared" si="3"/>
        <v>0</v>
      </c>
      <c r="I12" s="59">
        <v>200</v>
      </c>
      <c r="J12" s="60">
        <f t="shared" si="4"/>
        <v>0</v>
      </c>
      <c r="K12" s="62">
        <f t="shared" si="5"/>
        <v>0</v>
      </c>
      <c r="L12" s="111"/>
      <c r="M12" s="110"/>
      <c r="N12" s="110"/>
      <c r="O12" s="109"/>
      <c r="P12" s="109"/>
      <c r="Q12" s="110"/>
      <c r="R12" s="110"/>
      <c r="S12" s="110"/>
      <c r="T12" s="110"/>
      <c r="U12" s="110"/>
      <c r="V12" s="110"/>
      <c r="W12" s="109"/>
      <c r="X12" s="109"/>
      <c r="Y12" s="109"/>
      <c r="Z12" s="110"/>
      <c r="AA12" s="110"/>
      <c r="AB12" s="110"/>
      <c r="AC12" s="110"/>
      <c r="AD12" s="110"/>
      <c r="AE12" s="110"/>
      <c r="AF12" s="110"/>
      <c r="AG12" s="110"/>
      <c r="AH12" s="110"/>
      <c r="AI12" s="110"/>
      <c r="AJ12" s="110"/>
      <c r="AK12" s="110"/>
      <c r="AL12" s="110"/>
      <c r="AM12" s="110"/>
      <c r="AN12" s="110"/>
      <c r="AO12" s="110"/>
      <c r="AP12" s="110"/>
      <c r="AQ12" s="110"/>
      <c r="AR12" s="110"/>
      <c r="AS12" s="110"/>
      <c r="AT12" s="110"/>
      <c r="AU12" s="110"/>
      <c r="AV12" s="110"/>
      <c r="AW12" s="110"/>
      <c r="AX12" s="110"/>
      <c r="AY12" s="110"/>
      <c r="AZ12" s="110"/>
      <c r="BA12" s="110"/>
      <c r="BB12" s="110"/>
      <c r="BC12" s="110"/>
      <c r="BD12" s="110"/>
      <c r="BE12" s="110"/>
      <c r="BF12" s="110"/>
      <c r="BG12" s="114"/>
    </row>
    <row r="13" spans="1:59" x14ac:dyDescent="0.45">
      <c r="B13" s="59" t="s">
        <v>93</v>
      </c>
      <c r="C13" s="59" t="s">
        <v>103</v>
      </c>
      <c r="D13" s="59" t="s">
        <v>105</v>
      </c>
      <c r="E13" s="60">
        <v>1400</v>
      </c>
      <c r="F13" s="60">
        <f t="shared" si="1"/>
        <v>1680</v>
      </c>
      <c r="G13" s="61">
        <f t="shared" si="2"/>
        <v>0</v>
      </c>
      <c r="H13" s="61">
        <f t="shared" si="3"/>
        <v>0</v>
      </c>
      <c r="I13" s="59">
        <v>200</v>
      </c>
      <c r="J13" s="60">
        <f t="shared" si="4"/>
        <v>0</v>
      </c>
      <c r="K13" s="62">
        <f t="shared" si="5"/>
        <v>0</v>
      </c>
      <c r="L13" s="111"/>
      <c r="M13" s="110"/>
      <c r="N13" s="110"/>
      <c r="O13" s="110"/>
      <c r="P13" s="110"/>
      <c r="Q13" s="110"/>
      <c r="R13" s="110"/>
      <c r="S13" s="110"/>
      <c r="T13" s="110"/>
      <c r="U13" s="110"/>
      <c r="V13" s="110"/>
      <c r="W13" s="110"/>
      <c r="X13" s="110"/>
      <c r="Y13" s="110"/>
      <c r="Z13" s="110"/>
      <c r="AA13" s="110"/>
      <c r="AB13" s="110"/>
      <c r="AC13" s="110"/>
      <c r="AD13" s="110"/>
      <c r="AE13" s="110"/>
      <c r="AF13" s="110"/>
      <c r="AG13" s="110"/>
      <c r="AH13" s="110"/>
      <c r="AI13" s="110"/>
      <c r="AJ13" s="110"/>
      <c r="AK13" s="110"/>
      <c r="AL13" s="110"/>
      <c r="AM13" s="110"/>
      <c r="AN13" s="109"/>
      <c r="AO13" s="109"/>
      <c r="AP13" s="109"/>
      <c r="AQ13" s="109"/>
      <c r="AR13" s="110"/>
      <c r="AS13" s="110"/>
      <c r="AT13" s="110"/>
      <c r="AU13" s="110"/>
      <c r="AV13" s="110"/>
      <c r="AW13" s="110"/>
      <c r="AX13" s="110"/>
      <c r="AY13" s="110"/>
      <c r="AZ13" s="110"/>
      <c r="BA13" s="110"/>
      <c r="BB13" s="110"/>
      <c r="BC13" s="110"/>
      <c r="BD13" s="110"/>
      <c r="BE13" s="110"/>
      <c r="BF13" s="110"/>
      <c r="BG13" s="114"/>
    </row>
    <row r="14" spans="1:59" x14ac:dyDescent="0.45">
      <c r="B14" s="59"/>
      <c r="C14" s="59"/>
      <c r="D14" s="59"/>
      <c r="E14" s="60"/>
      <c r="F14" s="60"/>
      <c r="G14" s="61"/>
      <c r="H14" s="61"/>
      <c r="I14" s="59"/>
      <c r="J14" s="60"/>
      <c r="K14" s="62"/>
      <c r="L14" s="111"/>
      <c r="M14" s="110"/>
      <c r="N14" s="110"/>
      <c r="O14" s="110"/>
      <c r="P14" s="110"/>
      <c r="Q14" s="110"/>
      <c r="R14" s="110"/>
      <c r="S14" s="110"/>
      <c r="T14" s="110"/>
      <c r="U14" s="110"/>
      <c r="V14" s="110"/>
      <c r="W14" s="110"/>
      <c r="X14" s="110"/>
      <c r="Y14" s="110"/>
      <c r="Z14" s="110"/>
      <c r="AA14" s="110"/>
      <c r="AB14" s="110"/>
      <c r="AC14" s="110"/>
      <c r="AD14" s="110"/>
      <c r="AE14" s="110"/>
      <c r="AF14" s="110"/>
      <c r="AG14" s="110"/>
      <c r="AH14" s="110"/>
      <c r="AI14" s="110"/>
      <c r="AJ14" s="110"/>
      <c r="AK14" s="110"/>
      <c r="AL14" s="110"/>
      <c r="AM14" s="110"/>
      <c r="AN14" s="110"/>
      <c r="AO14" s="110"/>
      <c r="AP14" s="110"/>
      <c r="AQ14" s="110"/>
      <c r="AR14" s="110"/>
      <c r="AS14" s="110"/>
      <c r="AT14" s="110"/>
      <c r="AU14" s="110"/>
      <c r="AV14" s="110"/>
      <c r="AW14" s="110"/>
      <c r="AX14" s="110"/>
      <c r="AY14" s="110"/>
      <c r="AZ14" s="110"/>
      <c r="BA14" s="110"/>
      <c r="BB14" s="110"/>
      <c r="BC14" s="110"/>
      <c r="BD14" s="110"/>
      <c r="BE14" s="109"/>
      <c r="BF14" s="109"/>
      <c r="BG14" s="114"/>
    </row>
    <row r="15" spans="1:59" x14ac:dyDescent="0.45">
      <c r="B15" s="59"/>
      <c r="C15" s="59"/>
      <c r="D15" s="59"/>
      <c r="E15" s="60"/>
      <c r="F15" s="60"/>
      <c r="G15" s="61"/>
      <c r="H15" s="61"/>
      <c r="I15" s="59"/>
      <c r="J15" s="60"/>
      <c r="K15" s="62"/>
      <c r="L15" s="111"/>
      <c r="M15" s="110"/>
      <c r="N15" s="110"/>
      <c r="O15" s="110"/>
      <c r="P15" s="110"/>
      <c r="Q15" s="110"/>
      <c r="R15" s="110"/>
      <c r="S15" s="110"/>
      <c r="T15" s="110"/>
      <c r="U15" s="110"/>
      <c r="V15" s="110"/>
      <c r="W15" s="110"/>
      <c r="X15" s="110"/>
      <c r="Y15" s="110"/>
      <c r="Z15" s="110"/>
      <c r="AA15" s="110"/>
      <c r="AB15" s="110"/>
      <c r="AC15" s="110"/>
      <c r="AD15" s="110"/>
      <c r="AE15" s="110"/>
      <c r="AF15" s="110"/>
      <c r="AG15" s="110"/>
      <c r="AH15" s="110"/>
      <c r="AI15" s="110"/>
      <c r="AJ15" s="109"/>
      <c r="AK15" s="109"/>
      <c r="AL15" s="110"/>
      <c r="AM15" s="110"/>
      <c r="AN15" s="110"/>
      <c r="AO15" s="110"/>
      <c r="AP15" s="110"/>
      <c r="AQ15" s="110"/>
      <c r="AR15" s="110"/>
      <c r="AS15" s="110"/>
      <c r="AT15" s="110"/>
      <c r="AU15" s="110"/>
      <c r="AV15" s="110"/>
      <c r="AW15" s="110"/>
      <c r="AX15" s="110"/>
      <c r="AY15" s="110"/>
      <c r="AZ15" s="110"/>
      <c r="BA15" s="110"/>
      <c r="BB15" s="110"/>
      <c r="BC15" s="110"/>
      <c r="BD15" s="110"/>
      <c r="BE15" s="110"/>
      <c r="BF15" s="110"/>
      <c r="BG15" s="114"/>
    </row>
    <row r="16" spans="1:59" x14ac:dyDescent="0.45">
      <c r="B16" s="59"/>
      <c r="C16" s="59"/>
      <c r="D16" s="59"/>
      <c r="E16" s="60"/>
      <c r="F16" s="60"/>
      <c r="G16" s="61"/>
      <c r="H16" s="61"/>
      <c r="I16" s="59"/>
      <c r="J16" s="60"/>
      <c r="K16" s="62"/>
      <c r="L16" s="111"/>
      <c r="M16" s="110"/>
      <c r="N16" s="110"/>
      <c r="O16" s="110"/>
      <c r="P16" s="110"/>
      <c r="Q16" s="110"/>
      <c r="R16" s="110"/>
      <c r="S16" s="110"/>
      <c r="T16" s="110"/>
      <c r="U16" s="110"/>
      <c r="V16" s="110"/>
      <c r="W16" s="110"/>
      <c r="X16" s="110"/>
      <c r="Y16" s="110"/>
      <c r="Z16" s="110"/>
      <c r="AA16" s="110"/>
      <c r="AB16" s="110"/>
      <c r="AC16" s="110"/>
      <c r="AD16" s="110"/>
      <c r="AE16" s="110"/>
      <c r="AF16" s="110"/>
      <c r="AG16" s="110"/>
      <c r="AH16" s="110"/>
      <c r="AI16" s="110"/>
      <c r="AJ16" s="110"/>
      <c r="AK16" s="110"/>
      <c r="AL16" s="109"/>
      <c r="AM16" s="109"/>
      <c r="AN16" s="110"/>
      <c r="AO16" s="110"/>
      <c r="AP16" s="110"/>
      <c r="AQ16" s="110"/>
      <c r="AR16" s="110"/>
      <c r="AS16" s="110"/>
      <c r="AT16" s="110"/>
      <c r="AU16" s="110"/>
      <c r="AV16" s="110"/>
      <c r="AW16" s="110"/>
      <c r="AX16" s="110"/>
      <c r="AY16" s="110"/>
      <c r="AZ16" s="110"/>
      <c r="BA16" s="110"/>
      <c r="BB16" s="110"/>
      <c r="BC16" s="110"/>
      <c r="BD16" s="110"/>
      <c r="BE16" s="110"/>
      <c r="BF16" s="110"/>
      <c r="BG16" s="114"/>
    </row>
    <row r="17" spans="2:59" x14ac:dyDescent="0.45">
      <c r="B17" s="59"/>
      <c r="C17" s="59"/>
      <c r="D17" s="59"/>
      <c r="E17" s="60"/>
      <c r="F17" s="60"/>
      <c r="G17" s="61"/>
      <c r="H17" s="61"/>
      <c r="I17" s="59"/>
      <c r="J17" s="60"/>
      <c r="K17" s="62"/>
      <c r="L17" s="111"/>
      <c r="M17" s="110"/>
      <c r="N17" s="110"/>
      <c r="O17" s="110"/>
      <c r="P17" s="110"/>
      <c r="Q17" s="110"/>
      <c r="R17" s="110"/>
      <c r="S17" s="110"/>
      <c r="T17" s="110"/>
      <c r="U17" s="110"/>
      <c r="V17" s="110"/>
      <c r="W17" s="110"/>
      <c r="X17" s="110"/>
      <c r="Y17" s="110"/>
      <c r="Z17" s="110"/>
      <c r="AA17" s="110"/>
      <c r="AB17" s="110"/>
      <c r="AC17" s="110"/>
      <c r="AD17" s="110"/>
      <c r="AE17" s="110"/>
      <c r="AF17" s="110"/>
      <c r="AG17" s="110"/>
      <c r="AH17" s="110"/>
      <c r="AI17" s="110"/>
      <c r="AJ17" s="110"/>
      <c r="AK17" s="110"/>
      <c r="AL17" s="110"/>
      <c r="AM17" s="110"/>
      <c r="AN17" s="110"/>
      <c r="AO17" s="110"/>
      <c r="AP17" s="110"/>
      <c r="AQ17" s="110"/>
      <c r="AR17" s="110"/>
      <c r="AS17" s="110"/>
      <c r="AT17" s="110"/>
      <c r="AU17" s="110"/>
      <c r="AV17" s="110"/>
      <c r="AW17" s="110"/>
      <c r="AX17" s="110"/>
      <c r="AY17" s="110"/>
      <c r="AZ17" s="110"/>
      <c r="BA17" s="110"/>
      <c r="BB17" s="110"/>
      <c r="BC17" s="110"/>
      <c r="BD17" s="110"/>
      <c r="BE17" s="110"/>
      <c r="BF17" s="110"/>
      <c r="BG17" s="114"/>
    </row>
    <row r="18" spans="2:59" x14ac:dyDescent="0.45">
      <c r="B18" s="59"/>
      <c r="C18" s="59"/>
      <c r="D18" s="59"/>
      <c r="E18" s="60"/>
      <c r="F18" s="60"/>
      <c r="G18" s="61"/>
      <c r="H18" s="61"/>
      <c r="I18" s="59"/>
      <c r="J18" s="60"/>
      <c r="K18" s="62"/>
      <c r="L18" s="111"/>
      <c r="M18" s="110"/>
      <c r="N18" s="110"/>
      <c r="O18" s="110"/>
      <c r="P18" s="110"/>
      <c r="Q18" s="110"/>
      <c r="R18" s="110"/>
      <c r="S18" s="110"/>
      <c r="T18" s="110"/>
      <c r="U18" s="110"/>
      <c r="V18" s="110"/>
      <c r="W18" s="110"/>
      <c r="X18" s="110"/>
      <c r="Y18" s="110"/>
      <c r="Z18" s="110"/>
      <c r="AA18" s="110"/>
      <c r="AB18" s="110"/>
      <c r="AC18" s="110"/>
      <c r="AD18" s="110"/>
      <c r="AE18" s="110"/>
      <c r="AF18" s="110"/>
      <c r="AG18" s="110"/>
      <c r="AH18" s="110"/>
      <c r="AI18" s="110"/>
      <c r="AJ18" s="110"/>
      <c r="AK18" s="110"/>
      <c r="AL18" s="110"/>
      <c r="AM18" s="110"/>
      <c r="AN18" s="110"/>
      <c r="AO18" s="110"/>
      <c r="AP18" s="110"/>
      <c r="AQ18" s="110"/>
      <c r="AR18" s="110"/>
      <c r="AS18" s="110"/>
      <c r="AT18" s="110"/>
      <c r="AU18" s="110"/>
      <c r="AV18" s="110"/>
      <c r="AW18" s="110"/>
      <c r="AX18" s="110"/>
      <c r="AY18" s="110"/>
      <c r="AZ18" s="110"/>
      <c r="BA18" s="110"/>
      <c r="BB18" s="110"/>
      <c r="BC18" s="110"/>
      <c r="BD18" s="110"/>
      <c r="BE18" s="110"/>
      <c r="BF18" s="110"/>
      <c r="BG18" s="114"/>
    </row>
    <row r="19" spans="2:59" x14ac:dyDescent="0.45">
      <c r="B19" s="59"/>
      <c r="C19" s="59"/>
      <c r="D19" s="59"/>
      <c r="E19" s="60"/>
      <c r="F19" s="60"/>
      <c r="G19" s="61"/>
      <c r="H19" s="61"/>
      <c r="I19" s="59"/>
      <c r="J19" s="60"/>
      <c r="K19" s="62"/>
      <c r="L19" s="111"/>
      <c r="M19" s="110"/>
      <c r="N19" s="110"/>
      <c r="O19" s="110"/>
      <c r="P19" s="110"/>
      <c r="Q19" s="110"/>
      <c r="R19" s="110"/>
      <c r="S19" s="110"/>
      <c r="T19" s="110"/>
      <c r="U19" s="110"/>
      <c r="V19" s="110"/>
      <c r="W19" s="110"/>
      <c r="X19" s="110"/>
      <c r="Y19" s="110"/>
      <c r="Z19" s="110"/>
      <c r="AA19" s="110"/>
      <c r="AB19" s="110"/>
      <c r="AC19" s="110"/>
      <c r="AD19" s="110"/>
      <c r="AE19" s="110"/>
      <c r="AF19" s="110"/>
      <c r="AG19" s="110"/>
      <c r="AH19" s="110"/>
      <c r="AI19" s="110"/>
      <c r="AJ19" s="110"/>
      <c r="AK19" s="110"/>
      <c r="AL19" s="110"/>
      <c r="AM19" s="110"/>
      <c r="AN19" s="110"/>
      <c r="AO19" s="110"/>
      <c r="AP19" s="110"/>
      <c r="AQ19" s="110"/>
      <c r="AR19" s="110"/>
      <c r="AS19" s="110"/>
      <c r="AT19" s="110"/>
      <c r="AU19" s="110"/>
      <c r="AV19" s="110"/>
      <c r="AW19" s="110"/>
      <c r="AX19" s="110"/>
      <c r="AY19" s="110"/>
      <c r="AZ19" s="110"/>
      <c r="BA19" s="110"/>
      <c r="BB19" s="110"/>
      <c r="BC19" s="110"/>
      <c r="BD19" s="110"/>
      <c r="BE19" s="110"/>
      <c r="BF19" s="110"/>
      <c r="BG19" s="114"/>
    </row>
    <row r="20" spans="2:59" x14ac:dyDescent="0.45">
      <c r="B20" s="59"/>
      <c r="C20" s="59"/>
      <c r="D20" s="59"/>
      <c r="E20" s="60"/>
      <c r="F20" s="60"/>
      <c r="G20" s="61"/>
      <c r="H20" s="61"/>
      <c r="I20" s="59"/>
      <c r="J20" s="60"/>
      <c r="K20" s="62"/>
      <c r="L20" s="111"/>
      <c r="M20" s="110"/>
      <c r="N20" s="110"/>
      <c r="O20" s="110"/>
      <c r="P20" s="110"/>
      <c r="Q20" s="110"/>
      <c r="R20" s="110"/>
      <c r="S20" s="110"/>
      <c r="T20" s="110"/>
      <c r="U20" s="110"/>
      <c r="V20" s="110"/>
      <c r="W20" s="110"/>
      <c r="X20" s="110"/>
      <c r="Y20" s="110"/>
      <c r="Z20" s="110"/>
      <c r="AA20" s="110"/>
      <c r="AB20" s="110"/>
      <c r="AC20" s="110"/>
      <c r="AD20" s="110"/>
      <c r="AE20" s="110"/>
      <c r="AF20" s="110"/>
      <c r="AG20" s="110"/>
      <c r="AH20" s="110"/>
      <c r="AI20" s="110"/>
      <c r="AJ20" s="110"/>
      <c r="AK20" s="110"/>
      <c r="AL20" s="110"/>
      <c r="AM20" s="110"/>
      <c r="AN20" s="110"/>
      <c r="AO20" s="110"/>
      <c r="AP20" s="110"/>
      <c r="AQ20" s="110"/>
      <c r="AR20" s="110"/>
      <c r="AS20" s="110"/>
      <c r="AT20" s="110"/>
      <c r="AU20" s="110"/>
      <c r="AV20" s="110"/>
      <c r="AW20" s="110"/>
      <c r="AX20" s="110"/>
      <c r="AY20" s="110"/>
      <c r="AZ20" s="110"/>
      <c r="BA20" s="110"/>
      <c r="BB20" s="110"/>
      <c r="BC20" s="110"/>
      <c r="BD20" s="110"/>
      <c r="BE20" s="110"/>
      <c r="BF20" s="110"/>
      <c r="BG20" s="114"/>
    </row>
    <row r="21" spans="2:59" x14ac:dyDescent="0.45">
      <c r="B21" s="59"/>
      <c r="C21" s="59"/>
      <c r="D21" s="59"/>
      <c r="E21" s="60"/>
      <c r="F21" s="60"/>
      <c r="G21" s="61"/>
      <c r="H21" s="61"/>
      <c r="I21" s="59"/>
      <c r="J21" s="60"/>
      <c r="K21" s="62"/>
      <c r="L21" s="111"/>
      <c r="M21" s="110"/>
      <c r="N21" s="110"/>
      <c r="O21" s="110"/>
      <c r="P21" s="110"/>
      <c r="Q21" s="110"/>
      <c r="R21" s="110"/>
      <c r="S21" s="110"/>
      <c r="T21" s="110"/>
      <c r="U21" s="110"/>
      <c r="V21" s="110"/>
      <c r="W21" s="110"/>
      <c r="X21" s="110"/>
      <c r="Y21" s="110"/>
      <c r="Z21" s="110"/>
      <c r="AA21" s="110"/>
      <c r="AB21" s="110"/>
      <c r="AC21" s="110"/>
      <c r="AD21" s="110"/>
      <c r="AE21" s="110"/>
      <c r="AF21" s="110"/>
      <c r="AG21" s="110"/>
      <c r="AH21" s="110"/>
      <c r="AI21" s="110"/>
      <c r="AJ21" s="110"/>
      <c r="AK21" s="110"/>
      <c r="AL21" s="110"/>
      <c r="AM21" s="110"/>
      <c r="AN21" s="110"/>
      <c r="AO21" s="110"/>
      <c r="AP21" s="110"/>
      <c r="AQ21" s="110"/>
      <c r="AR21" s="110"/>
      <c r="AS21" s="110"/>
      <c r="AT21" s="110"/>
      <c r="AU21" s="110"/>
      <c r="AV21" s="110"/>
      <c r="AW21" s="110"/>
      <c r="AX21" s="110"/>
      <c r="AY21" s="110"/>
      <c r="AZ21" s="110"/>
      <c r="BA21" s="110"/>
      <c r="BB21" s="110"/>
      <c r="BC21" s="110"/>
      <c r="BD21" s="110"/>
      <c r="BE21" s="110"/>
      <c r="BF21" s="110"/>
      <c r="BG21" s="114"/>
    </row>
  </sheetData>
  <phoneticPr fontId="1"/>
  <dataValidations count="1">
    <dataValidation imeMode="off" allowBlank="1" showInputMessage="1" showErrorMessage="1" sqref="L7:BG21" xr:uid="{9BB9F00E-B161-429B-BA0F-EDF7E3356326}"/>
  </dataValidations>
  <pageMargins left="0.70866141732283472" right="0.70866141732283472" top="0.74803149606299213" bottom="0.74803149606299213" header="0.31496062992125984" footer="0.31496062992125984"/>
  <pageSetup paperSize="9" fitToWidth="0" orientation="landscape" horizontalDpi="1200" verticalDpi="12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1</vt:i4>
      </vt:variant>
    </vt:vector>
  </HeadingPairs>
  <TitlesOfParts>
    <vt:vector size="5" baseType="lpstr">
      <vt:lpstr>様式A_本紙</vt:lpstr>
      <vt:lpstr>様式A_別紙(見積前提条件等)</vt:lpstr>
      <vt:lpstr>様式B_人工系</vt:lpstr>
      <vt:lpstr>様式C_シフト表</vt:lpstr>
      <vt:lpstr>様式B_人工系!Print_Area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2026-04-07T02:59:11Z</dcterms:created>
  <dcterms:modified xsi:type="dcterms:W3CDTF">2026-04-07T02:59:53Z</dcterms:modified>
  <cp:category/>
  <cp:contentStatus/>
</cp:coreProperties>
</file>